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'Лист1'!$A$1:$E$19</definedName>
    <definedName name="_xlnm.Print_Area" localSheetId="1">'Лист2'!$A$1:$J$64</definedName>
    <definedName name="_xlnm.Print_Area" localSheetId="2">'Лист3'!$A$1:$J$28</definedName>
  </definedNames>
  <calcPr fullCalcOnLoad="1"/>
</workbook>
</file>

<file path=xl/sharedStrings.xml><?xml version="1.0" encoding="utf-8"?>
<sst xmlns="http://schemas.openxmlformats.org/spreadsheetml/2006/main" count="228" uniqueCount="117">
  <si>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</si>
  <si>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</si>
  <si>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</si>
  <si>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</si>
  <si>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</si>
  <si>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</si>
  <si>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</si>
  <si>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</si>
  <si>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</si>
  <si>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</si>
  <si>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</si>
  <si>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</si>
  <si>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</si>
  <si>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Приложение 1</t>
  </si>
  <si>
    <t xml:space="preserve">ЦЕЛИ, ЗАДАЧИ И ПОКАЗАТЕЛИ РЕЗУЛЬТАТИВНОСТИ ДЕЯТЕЛЬНОСТИ </t>
  </si>
  <si>
    <t>единиц</t>
  </si>
  <si>
    <t>кв.м.</t>
  </si>
  <si>
    <t>км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</si>
  <si>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</si>
  <si>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</si>
  <si>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</si>
  <si>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</si>
  <si>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</si>
  <si>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</si>
  <si>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</si>
  <si>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</si>
  <si>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</si>
  <si>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</si>
  <si>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</si>
  <si>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</si>
  <si>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</si>
  <si>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</si>
  <si>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</si>
  <si>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</si>
  <si>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</si>
  <si>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</si>
  <si>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</si>
  <si>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</si>
  <si>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</si>
  <si>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</si>
  <si>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</si>
  <si>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</si>
  <si>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</si>
  <si>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</si>
  <si>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Расходы на реализацию </t>
  </si>
  <si>
    <t xml:space="preserve">тактической задаче 1. </t>
  </si>
  <si>
    <t xml:space="preserve">тактической задаче 2. </t>
  </si>
  <si>
    <t>Приложение 3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</si>
  <si>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</si>
  <si>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</si>
  <si>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</si>
  <si>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</si>
  <si>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</si>
  <si>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</si>
  <si>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>1.1.1. Количество организованных процедур размещения муниципального заказа</t>
  </si>
  <si>
    <t>млн. руб.</t>
  </si>
  <si>
    <t>-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</si>
  <si>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</si>
  <si>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год</t>
  </si>
  <si>
    <t>Итого расходов по</t>
  </si>
  <si>
    <t xml:space="preserve">НЕПРОГРАММНОЙ ДЕЯТЕЛЬНОСТИ </t>
  </si>
  <si>
    <t>С РАСПРЕДЕЛЕНИЕМ РАСХОДОВ ПО ЦЕЛЯМ И ЗАДАЧАМ</t>
  </si>
  <si>
    <t>Тактическая задача 1.1.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</si>
  <si>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</si>
  <si>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1.2. Реализация на территории города государственных, муниципальных и адресных инвестиционных программ</t>
  </si>
  <si>
    <t>Тактическая задача 1. Реализация на территории города государственных, муниципальных и адресных инвестиционных программ</t>
  </si>
  <si>
    <t xml:space="preserve">Непрограммная деятельность 2.1. Участие в государственных, муниципальных и адресных инвестиционных программах с разработанной проектно-сметной документацией </t>
  </si>
  <si>
    <t>2.1.1. Размер бюджетных ассигнований направленных на разработку проектно-сметной документации для строительства объектов</t>
  </si>
  <si>
    <t>Тактическая задача 1.3. Подготовка проектно-сметной документации на строительство объектов, включенных в инвестиционные программы</t>
  </si>
  <si>
    <t>1.2.6. Ввод в эксплуатацию объектов инженерной инфраструктуры</t>
  </si>
  <si>
    <t>Программа 1.2. Муниципальная программа "Развитие инженерной инфраструктуры городского округа - города Барнаула на 2017-2020 годы"</t>
  </si>
  <si>
    <r>
      <t>Программа 1.4. Постановление Администрации Алтайского края от 11.01.2016 №7 «Об утверждении государственной программы Алтайского края «Создание новых мест в об</t>
    </r>
    <r>
      <rPr>
        <sz val="8"/>
        <color indexed="8"/>
        <rFont val="Courier New"/>
        <family val="3"/>
      </rPr>
      <t>щеобразовательных организациях в соответствии с прогнозируемой потребностью и современными условиями обучения в Алтайском крае» на 2016-2025 годы»</t>
    </r>
  </si>
  <si>
    <t>Программа 1.5. Федеральная целевая программа "Развитие внутреннего и въездного туризма в Российской Федерации (2011-2018 годы)"</t>
  </si>
  <si>
    <t>Программа 1.6. Муниципальная программа «Развитие культуры города Барнаула на 2015-2019 годы»</t>
  </si>
  <si>
    <t>Программа 1.7. Муниципальная программа "Благоустройство, экологическая безопасность и природопользование города Барнаула на 2015-2040 годы"</t>
  </si>
  <si>
    <t xml:space="preserve">Программа 1.8. Муниципальная программа «Управление муниципальным имуществом города Барнаула на 2015–2023 годы» </t>
  </si>
  <si>
    <t>1.2.1. Ввод в эксплуатацию систем доочистки питьевой воды на артезианском водозаборе по адресу: п.Бельмесево, ул.Обская, 4</t>
  </si>
  <si>
    <t>1.2.2. Ввод в эксплуатацию систем доочистки питьевой воды на артезианском водозаборе по адресу: п.Черницк, ул.Школьная, 18а</t>
  </si>
  <si>
    <t>1.4.1. Ввод в эксплуатацию средней школы в квартале 2008 г.Барнаула</t>
  </si>
  <si>
    <t>га</t>
  </si>
  <si>
    <t>1.2.3. Ввод в эксплуатацию систем доочистки питьевой воды на артезианском водозаборе по адресу: п.Мохнатушка, ул.Нагорная, 26</t>
  </si>
  <si>
    <t>1.2.4. Ввод в эксплуатацию систем доочистки питьевой воды на артезианском водозаборе по адресу: п.Бельмесево, ул.Кленовая, 7б</t>
  </si>
  <si>
    <t>1.1.1. Ввод в эксплуатацию детского сада-ясли в квартале 2023 г.Барнаула</t>
  </si>
  <si>
    <t>Программа 1.1. Постановление Администрации Алтайского края от 20.12.2013 №670 «Об утверждении государственной программы Алтайского края «Развитие образования и молодежной политики в Алтайском крае» на 2014 - 2020 годы</t>
  </si>
  <si>
    <t>1.1.2. Ввод в эксплуатацию детского сада-ясли в квартале 2009а г.Барнаула</t>
  </si>
  <si>
    <t>1.1.3. Ввод в эксплуатацию детского сада-ясли в квартале 2006а г.Барнаула</t>
  </si>
  <si>
    <t>1.1.4. Ввод в эксплуатацию  детского сада-ясли по адресу: г.Барнаул, с.Власиха ул.Первомайская, 57</t>
  </si>
  <si>
    <t>1.1.5. Ввод в эксплуатацию многоэтажного жилого дома с объектами общественного назначения со встроенно-пристроенным детским садом на участке, прилегающем к юго-западной границе земельного участка по адресу: г.Барнаул, ул.Папанинцев, 119. II этап - Встроенно-пристроенный детский сад" (завершение строительства)</t>
  </si>
  <si>
    <t>1.1.7. Ввод в эксплуатацию детского сада-ясли в квартале 2010 г.Барнаула</t>
  </si>
  <si>
    <t>1.1.6. Ввод в эксплуатацию детского сада-ясли по адресу: г.Барнаул, ул.Фурманова, 22</t>
  </si>
  <si>
    <t>1.1.8. Ввод в эксплуатацию детского сада-ясли в квартале 2009 г.Барнаула</t>
  </si>
  <si>
    <t>1.1.9. Ввод в эксплуатацию детского сада-ясли в квартале 2033 г.Барнаула</t>
  </si>
  <si>
    <t>Программа 1.3. Губернаторская Программа перечень 85 особо значимых социальных строек и объектов, ввод в эксплуатацию которых приурочен к 85-летию образования Алтайского края</t>
  </si>
  <si>
    <t>1.3.2. Ввод в эксплуатацию средней школы в квартале 2006а г.Барнаула</t>
  </si>
  <si>
    <t>1.3.1. Ввод в эксплуатацию детского сада-ясли в квартале 2011 г.Барнаула</t>
  </si>
  <si>
    <t>1.3.3. Ввод в эксплуатацию средней школы в квартале 2023 г.Барнаула</t>
  </si>
  <si>
    <t>1.3.4. Ввод в эксплуатацию пристройки к зданию МБОУ "Средняя общеобразовательная школа №98", расположенному по адресу: г.Барнаул, с.Власиха, ул.Ракитная, 2</t>
  </si>
  <si>
    <t>1.4.3. Ввод в эксплуатацию пристройки к зданию МБОУ "Лицей №121", расположенному по адресу: г.Барнаул, ул.Взлетная, 28</t>
  </si>
  <si>
    <t>1.4.4. Ввод в эксплуатацию пристройки к зданию МБОУ "Средняя общеобразовательная школа №127", расположенному по адресу: г.Барнаул, пр-д Северный Власихинский, 64</t>
  </si>
  <si>
    <t>1.4.5. Ввод в эксплуатацию пристройки к зданию МБОУ "Гимназия №5", расположенному по адресу: г.Барнаул, пос.Южный, ул.Чайковского, 31</t>
  </si>
  <si>
    <t>1.4.2. Ввод в эксплуатацию средней школы по ул.Декоративной, 61а в микрорайоне "Спутник"</t>
  </si>
  <si>
    <t>мест</t>
  </si>
  <si>
    <t>1.7.1.«Комплекс «Нагорный парк». Комплексное благоустройство берегоукрепления реки Оби и территории Нагорного парка», (III этап)</t>
  </si>
  <si>
    <t>1.7.2.«Комплекс «Нагорный парк». Комплексное благоустройство берегоукрепления реки Оби и территории Нагорного парка», (III этап) (благоустройство склонов)</t>
  </si>
  <si>
    <t>1.2.1. Ввод в эксплуатацию детских садов-яслей</t>
  </si>
  <si>
    <t>1.2.3. Ввод в эксплуатацию крытых бассейнов</t>
  </si>
  <si>
    <t>1.2.5. Ввод в эксплуатацию  объектов благоустройства</t>
  </si>
  <si>
    <t>1.2.7. Ввод в эксплуатацию объектов культуры (капитальный ремонт)</t>
  </si>
  <si>
    <t>1.2.2. Ввод в эксплуатацию общеобразовательных школ (пристройки)</t>
  </si>
  <si>
    <t>м.куб./час</t>
  </si>
  <si>
    <t>1.2.4. Ввод в эксплуатацию систем водоочистки питьевой воды (доочистки)</t>
  </si>
  <si>
    <t>1.2.6. Ввод в эксплуатацию систем доочистки питьевой воды на артезианском водозаборе по адресу: п.Научный Городок, ул.Научный Городок, 58</t>
  </si>
  <si>
    <t>1.2.5. Ввод в эксплуатацию систем доочистки питьевой воды на артезианском водозаборе по адресу: п.Березовка, ул.Центральная, 6</t>
  </si>
  <si>
    <t>1.5.1. Ввод в эксплуатацию "Комплекс «Нагорный парк». Комплексное благоустройство берегоукрепления реки Оби и территории Нагорного парка» (I этап)"</t>
  </si>
  <si>
    <t>1.6.1. Капитальный ремонт МБУК "Дворец культуры города Барнаула"</t>
  </si>
  <si>
    <t>Факт</t>
  </si>
  <si>
    <t>1.8.1. Ввод в эксплуатацию воинского кладбища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</si>
</sst>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"/>
    <numFmt numFmtId="187" formatCode="0.000"/>
    <numFmt numFmtId="188" formatCode="#,##0.000"/>
    <numFmt numFmtId="189" formatCode="#,##0.000000000"/>
    <numFmt numFmtId="190" formatCode="#,##0.0000"/>
    <numFmt numFmtId="191" formatCode="#,##0_ ;\-#,##0\ "/>
    <numFmt numFmtId="192" formatCode="#,##0.000000"/>
  </numFmts>
  <fonts count="45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ourier New"/>
      <family val="3"/>
    </font>
    <font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16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16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1" fontId="44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110" zoomScaleNormal="110" workbookViewId="0" topLeftCell="A7">
      <selection activeCell="D13" sqref="D13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63" t="s">
        <v>13</v>
      </c>
      <c r="E1" s="63"/>
    </row>
    <row r="2" spans="1:255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</row>
    <row r="3" spans="1:5" ht="15.75">
      <c r="A3" s="62" t="s">
        <v>14</v>
      </c>
      <c r="B3" s="62"/>
      <c r="C3" s="62"/>
      <c r="D3" s="62"/>
      <c r="E3" s="62"/>
    </row>
    <row r="4" spans="1:256" ht="16.5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"/>
    </row>
    <row r="5" spans="1:5" ht="13.5" customHeight="1">
      <c r="A5" s="7" t="s">
        <v>7</v>
      </c>
      <c r="B5" s="8" t="s">
        <v>6</v>
      </c>
      <c r="C5" s="8" t="s">
        <v>3</v>
      </c>
      <c r="D5" s="64" t="s">
        <v>9</v>
      </c>
      <c r="E5" s="65"/>
    </row>
    <row r="6" spans="1:5" ht="13.5" thickBot="1">
      <c r="A6" s="9" t="s">
        <v>8</v>
      </c>
      <c r="B6" s="10" t="s">
        <v>0</v>
      </c>
      <c r="C6" s="10" t="s">
        <v>4</v>
      </c>
      <c r="D6" s="66"/>
      <c r="E6" s="67"/>
    </row>
    <row r="7" spans="1:5" ht="12.75">
      <c r="A7" s="16"/>
      <c r="B7" s="14"/>
      <c r="C7" s="10" t="s">
        <v>5</v>
      </c>
      <c r="D7" s="7" t="s">
        <v>1</v>
      </c>
      <c r="E7" s="10" t="s">
        <v>10</v>
      </c>
    </row>
    <row r="8" spans="1:5" ht="13.5" thickBot="1">
      <c r="A8" s="17"/>
      <c r="B8" s="15"/>
      <c r="C8" s="15"/>
      <c r="D8" s="13"/>
      <c r="E8" s="11" t="s">
        <v>2</v>
      </c>
    </row>
    <row r="9" spans="1:5" ht="13.5" thickBot="1">
      <c r="A9" s="26">
        <v>1</v>
      </c>
      <c r="B9" s="27">
        <v>2</v>
      </c>
      <c r="C9" s="27">
        <v>3</v>
      </c>
      <c r="D9" s="27">
        <v>4</v>
      </c>
      <c r="E9" s="27">
        <v>5</v>
      </c>
    </row>
    <row r="10" spans="1:5" ht="93.75" customHeight="1" thickBot="1">
      <c r="A10" s="49" t="s">
        <v>50</v>
      </c>
      <c r="B10" s="21" t="s">
        <v>15</v>
      </c>
      <c r="C10" s="20" t="s">
        <v>11</v>
      </c>
      <c r="D10" s="32">
        <v>0</v>
      </c>
      <c r="E10" s="21">
        <v>2018</v>
      </c>
    </row>
    <row r="11" spans="1:5" ht="106.5" customHeight="1" thickBot="1">
      <c r="A11" s="33" t="s">
        <v>62</v>
      </c>
      <c r="B11" s="21" t="s">
        <v>15</v>
      </c>
      <c r="C11" s="20" t="s">
        <v>54</v>
      </c>
      <c r="D11" s="32">
        <v>30</v>
      </c>
      <c r="E11" s="21">
        <v>2018</v>
      </c>
    </row>
    <row r="12" spans="1:5" ht="25.5" customHeight="1" thickBot="1">
      <c r="A12" s="59" t="s">
        <v>64</v>
      </c>
      <c r="B12" s="21" t="s">
        <v>101</v>
      </c>
      <c r="C12" s="20" t="s">
        <v>104</v>
      </c>
      <c r="D12" s="45">
        <v>2585</v>
      </c>
      <c r="E12" s="21">
        <v>2021</v>
      </c>
    </row>
    <row r="13" spans="1:5" ht="38.25" customHeight="1" thickBot="1">
      <c r="A13" s="60"/>
      <c r="B13" s="21" t="s">
        <v>18</v>
      </c>
      <c r="C13" s="20" t="s">
        <v>108</v>
      </c>
      <c r="D13" s="45">
        <f>550*3+550+400</f>
        <v>2600</v>
      </c>
      <c r="E13" s="21">
        <v>2021</v>
      </c>
    </row>
    <row r="14" spans="1:6" ht="24.75" customHeight="1" thickBot="1">
      <c r="A14" s="60"/>
      <c r="B14" s="21" t="s">
        <v>16</v>
      </c>
      <c r="C14" s="20" t="s">
        <v>105</v>
      </c>
      <c r="D14" s="45">
        <f>859.4+949.2</f>
        <v>1808.6</v>
      </c>
      <c r="E14" s="21">
        <v>2020</v>
      </c>
      <c r="F14" s="34"/>
    </row>
    <row r="15" spans="1:5" ht="34.5" customHeight="1" thickBot="1">
      <c r="A15" s="60"/>
      <c r="B15" s="21" t="s">
        <v>109</v>
      </c>
      <c r="C15" s="20" t="s">
        <v>110</v>
      </c>
      <c r="D15" s="45">
        <f>20+25+20+20*4</f>
        <v>145</v>
      </c>
      <c r="E15" s="21">
        <v>2021</v>
      </c>
    </row>
    <row r="16" spans="1:5" ht="25.5" customHeight="1" thickBot="1">
      <c r="A16" s="60"/>
      <c r="B16" s="21" t="s">
        <v>79</v>
      </c>
      <c r="C16" s="20" t="s">
        <v>106</v>
      </c>
      <c r="D16" s="45">
        <f>14.2+4.6</f>
        <v>18.799999999999997</v>
      </c>
      <c r="E16" s="21">
        <v>2021</v>
      </c>
    </row>
    <row r="17" spans="1:5" ht="36" customHeight="1" thickBot="1">
      <c r="A17" s="60"/>
      <c r="B17" s="21" t="s">
        <v>17</v>
      </c>
      <c r="C17" s="44" t="s">
        <v>69</v>
      </c>
      <c r="D17" s="45">
        <v>6.01</v>
      </c>
      <c r="E17" s="21">
        <v>2018</v>
      </c>
    </row>
    <row r="18" spans="1:5" ht="36.75" customHeight="1" thickBot="1">
      <c r="A18" s="61"/>
      <c r="B18" s="21" t="s">
        <v>16</v>
      </c>
      <c r="C18" s="20" t="s">
        <v>107</v>
      </c>
      <c r="D18" s="45">
        <v>955.5</v>
      </c>
      <c r="E18" s="21">
        <v>2018</v>
      </c>
    </row>
    <row r="19" spans="1:5" ht="95.25" customHeight="1" thickBot="1">
      <c r="A19" s="50" t="s">
        <v>68</v>
      </c>
      <c r="B19" s="43" t="s">
        <v>15</v>
      </c>
      <c r="C19" s="44" t="s">
        <v>12</v>
      </c>
      <c r="D19" s="51">
        <v>19</v>
      </c>
      <c r="E19" s="43">
        <v>2018</v>
      </c>
    </row>
  </sheetData>
  <sheetProtection/>
  <mergeCells count="106">
    <mergeCell ref="FT2:FX2"/>
    <mergeCell ref="FY2:GC2"/>
    <mergeCell ref="GD2:GH2"/>
    <mergeCell ref="GX2:HB2"/>
    <mergeCell ref="GI2:GM2"/>
    <mergeCell ref="GN2:GR2"/>
    <mergeCell ref="GS2:GW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Q2:DU2"/>
    <mergeCell ref="CR2:CV2"/>
    <mergeCell ref="AO2:AS2"/>
    <mergeCell ref="AT2:AX2"/>
    <mergeCell ref="AY2:BC2"/>
    <mergeCell ref="BD2:BH2"/>
    <mergeCell ref="BI2:BM2"/>
    <mergeCell ref="BN2:BR2"/>
    <mergeCell ref="EP4:ET4"/>
    <mergeCell ref="BX2:CB2"/>
    <mergeCell ref="DG2:DK2"/>
    <mergeCell ref="DL2:DP2"/>
    <mergeCell ref="EP2:ET2"/>
    <mergeCell ref="EA2:EE2"/>
    <mergeCell ref="EF2:EJ2"/>
    <mergeCell ref="EK2:EO2"/>
    <mergeCell ref="DV2:DZ2"/>
    <mergeCell ref="CM2:CQ2"/>
    <mergeCell ref="IL4:IP4"/>
    <mergeCell ref="IQ4:IU4"/>
    <mergeCell ref="A2:E2"/>
    <mergeCell ref="F2:J2"/>
    <mergeCell ref="K2:O2"/>
    <mergeCell ref="P2:T2"/>
    <mergeCell ref="U2:Y2"/>
    <mergeCell ref="Z2:AD2"/>
    <mergeCell ref="EZ4:FD4"/>
    <mergeCell ref="AJ2:AN2"/>
    <mergeCell ref="IB4:IF4"/>
    <mergeCell ref="IG4:IK4"/>
    <mergeCell ref="FJ4:FN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HR4:HV4"/>
    <mergeCell ref="HW4:IA4"/>
    <mergeCell ref="HH4:HL4"/>
    <mergeCell ref="HM4:HQ4"/>
    <mergeCell ref="FE4:FI4"/>
    <mergeCell ref="CR4:CV4"/>
    <mergeCell ref="CW4:DA4"/>
    <mergeCell ref="DB4:DF4"/>
    <mergeCell ref="DG4:DK4"/>
    <mergeCell ref="DV4:DZ4"/>
    <mergeCell ref="EA4:EE4"/>
    <mergeCell ref="EF4:EJ4"/>
    <mergeCell ref="EK4:EO4"/>
    <mergeCell ref="EU4:EY4"/>
    <mergeCell ref="DL4:DP4"/>
    <mergeCell ref="DQ4:DU4"/>
    <mergeCell ref="BN4:BR4"/>
    <mergeCell ref="BS4:BW4"/>
    <mergeCell ref="BX4:CB4"/>
    <mergeCell ref="CC4:CG4"/>
    <mergeCell ref="CH4:CL4"/>
    <mergeCell ref="CM4:CQ4"/>
    <mergeCell ref="D1:E1"/>
    <mergeCell ref="D5:E6"/>
    <mergeCell ref="A4:E4"/>
    <mergeCell ref="BI4:BM4"/>
    <mergeCell ref="F4:J4"/>
    <mergeCell ref="K4:O4"/>
    <mergeCell ref="P4:T4"/>
    <mergeCell ref="U4:Y4"/>
    <mergeCell ref="Z4:AD4"/>
    <mergeCell ref="A12:A18"/>
    <mergeCell ref="BD4:BH4"/>
    <mergeCell ref="AY4:BC4"/>
    <mergeCell ref="AE2:AI2"/>
    <mergeCell ref="A3:E3"/>
    <mergeCell ref="AJ4:AN4"/>
    <mergeCell ref="AO4:AS4"/>
    <mergeCell ref="AT4:AX4"/>
    <mergeCell ref="AE4:A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9">
      <selection activeCell="F27" sqref="F27"/>
    </sheetView>
  </sheetViews>
  <sheetFormatPr defaultColWidth="9.00390625" defaultRowHeight="12.75"/>
  <cols>
    <col min="1" max="1" width="28.75390625" style="0" customWidth="1"/>
    <col min="2" max="2" width="5.625" style="0" customWidth="1"/>
    <col min="3" max="3" width="9.25390625" style="0" customWidth="1"/>
    <col min="4" max="4" width="9.75390625" style="0" customWidth="1"/>
    <col min="5" max="5" width="9.375" style="0" customWidth="1"/>
    <col min="6" max="7" width="8.125" style="0" customWidth="1"/>
    <col min="8" max="9" width="7.875" style="0" customWidth="1"/>
    <col min="10" max="10" width="7.25390625" style="0" customWidth="1"/>
  </cols>
  <sheetData>
    <row r="1" spans="8:10" ht="15.75">
      <c r="H1" s="63" t="s">
        <v>19</v>
      </c>
      <c r="I1" s="63"/>
      <c r="J1" s="63"/>
    </row>
    <row r="2" spans="1:10" ht="15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.75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>
      <c r="A5" s="62" t="s">
        <v>61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6.5" thickBot="1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ht="12.75" customHeight="1">
      <c r="A7" s="7" t="s">
        <v>22</v>
      </c>
      <c r="B7" s="8" t="s">
        <v>23</v>
      </c>
      <c r="C7" s="64" t="s">
        <v>24</v>
      </c>
      <c r="D7" s="77"/>
      <c r="E7" s="8" t="s">
        <v>25</v>
      </c>
      <c r="F7" s="64" t="s">
        <v>26</v>
      </c>
      <c r="G7" s="84"/>
      <c r="H7" s="77"/>
      <c r="I7" s="64" t="s">
        <v>27</v>
      </c>
      <c r="J7" s="77"/>
    </row>
    <row r="8" spans="1:10" ht="12.75" customHeight="1">
      <c r="A8" s="9" t="s">
        <v>28</v>
      </c>
      <c r="B8" s="10" t="s">
        <v>29</v>
      </c>
      <c r="C8" s="81" t="s">
        <v>30</v>
      </c>
      <c r="D8" s="83"/>
      <c r="E8" s="10" t="s">
        <v>31</v>
      </c>
      <c r="F8" s="81"/>
      <c r="G8" s="82"/>
      <c r="H8" s="83"/>
      <c r="I8" s="81" t="s">
        <v>32</v>
      </c>
      <c r="J8" s="83"/>
    </row>
    <row r="9" spans="1:10" ht="12.75">
      <c r="A9" s="9" t="s">
        <v>33</v>
      </c>
      <c r="B9" s="10" t="s">
        <v>34</v>
      </c>
      <c r="C9" s="86"/>
      <c r="D9" s="87"/>
      <c r="E9" s="4"/>
      <c r="F9" s="81"/>
      <c r="G9" s="82"/>
      <c r="H9" s="83"/>
      <c r="I9" s="86"/>
      <c r="J9" s="87"/>
    </row>
    <row r="10" spans="1:10" ht="12.75" customHeight="1" thickBot="1">
      <c r="A10" s="9" t="s">
        <v>35</v>
      </c>
      <c r="B10" s="10" t="s">
        <v>36</v>
      </c>
      <c r="C10" s="85"/>
      <c r="D10" s="78"/>
      <c r="E10" s="2"/>
      <c r="F10" s="88"/>
      <c r="G10" s="89"/>
      <c r="H10" s="90"/>
      <c r="I10" s="85"/>
      <c r="J10" s="78"/>
    </row>
    <row r="11" spans="1:10" ht="12.75" customHeight="1">
      <c r="A11" s="9" t="s">
        <v>37</v>
      </c>
      <c r="B11" s="4"/>
      <c r="C11" s="10" t="s">
        <v>38</v>
      </c>
      <c r="D11" s="10" t="s">
        <v>115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39</v>
      </c>
      <c r="J11" s="10" t="s">
        <v>40</v>
      </c>
    </row>
    <row r="12" spans="1:10" ht="12.75">
      <c r="A12" s="3"/>
      <c r="B12" s="4"/>
      <c r="C12" s="10">
        <v>2018</v>
      </c>
      <c r="D12" s="10">
        <v>2018</v>
      </c>
      <c r="E12" s="10">
        <v>2019</v>
      </c>
      <c r="F12" s="10">
        <v>2020</v>
      </c>
      <c r="G12" s="10">
        <v>2021</v>
      </c>
      <c r="H12" s="10">
        <v>2022</v>
      </c>
      <c r="I12" s="10" t="s">
        <v>41</v>
      </c>
      <c r="J12" s="10" t="s">
        <v>42</v>
      </c>
    </row>
    <row r="13" spans="1:10" ht="12.75">
      <c r="A13" s="3"/>
      <c r="B13" s="4"/>
      <c r="C13" s="10" t="s">
        <v>58</v>
      </c>
      <c r="D13" s="10" t="s">
        <v>58</v>
      </c>
      <c r="E13" s="10" t="s">
        <v>58</v>
      </c>
      <c r="F13" s="10" t="s">
        <v>58</v>
      </c>
      <c r="G13" s="10" t="s">
        <v>58</v>
      </c>
      <c r="H13" s="10" t="s">
        <v>58</v>
      </c>
      <c r="I13" s="4"/>
      <c r="J13" s="10" t="s">
        <v>43</v>
      </c>
    </row>
    <row r="14" spans="1:10" ht="13.5" thickBot="1">
      <c r="A14" s="5"/>
      <c r="B14" s="2"/>
      <c r="C14" s="15"/>
      <c r="D14" s="15"/>
      <c r="E14" s="15"/>
      <c r="F14" s="15"/>
      <c r="G14" s="15"/>
      <c r="H14" s="15"/>
      <c r="I14" s="2"/>
      <c r="J14" s="2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4.75" customHeight="1" thickBot="1">
      <c r="A16" s="70" t="s">
        <v>50</v>
      </c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24.75" customHeight="1" thickBot="1">
      <c r="A17" s="70" t="s">
        <v>65</v>
      </c>
      <c r="B17" s="71"/>
      <c r="C17" s="71"/>
      <c r="D17" s="71"/>
      <c r="E17" s="71"/>
      <c r="F17" s="71"/>
      <c r="G17" s="71"/>
      <c r="H17" s="71"/>
      <c r="I17" s="71"/>
      <c r="J17" s="72"/>
    </row>
    <row r="18" spans="1:10" ht="25.5" customHeight="1" thickBot="1">
      <c r="A18" s="70" t="s">
        <v>83</v>
      </c>
      <c r="B18" s="71"/>
      <c r="C18" s="71"/>
      <c r="D18" s="71"/>
      <c r="E18" s="71"/>
      <c r="F18" s="71"/>
      <c r="G18" s="71"/>
      <c r="H18" s="71"/>
      <c r="I18" s="71"/>
      <c r="J18" s="72"/>
    </row>
    <row r="19" spans="1:10" ht="36.75" customHeight="1" thickBot="1">
      <c r="A19" s="13" t="s">
        <v>82</v>
      </c>
      <c r="B19" s="11" t="s">
        <v>55</v>
      </c>
      <c r="C19" s="23">
        <v>113.06159696</v>
      </c>
      <c r="D19" s="23">
        <v>112.88813287</v>
      </c>
      <c r="E19" s="23">
        <v>113.24738704</v>
      </c>
      <c r="F19" s="29">
        <v>0</v>
      </c>
      <c r="G19" s="29">
        <v>0</v>
      </c>
      <c r="H19" s="29">
        <v>0</v>
      </c>
      <c r="I19" s="41">
        <f>E19</f>
        <v>113.24738704</v>
      </c>
      <c r="J19" s="42">
        <v>2019</v>
      </c>
    </row>
    <row r="20" spans="1:10" ht="37.5" customHeight="1" thickBot="1">
      <c r="A20" s="13" t="s">
        <v>84</v>
      </c>
      <c r="B20" s="11" t="s">
        <v>55</v>
      </c>
      <c r="C20" s="23">
        <v>116.6716935</v>
      </c>
      <c r="D20" s="23">
        <v>116.3916032</v>
      </c>
      <c r="E20" s="23">
        <v>97.35576958</v>
      </c>
      <c r="F20" s="29">
        <v>0</v>
      </c>
      <c r="G20" s="29">
        <v>0</v>
      </c>
      <c r="H20" s="29">
        <v>0</v>
      </c>
      <c r="I20" s="41">
        <f>E20</f>
        <v>97.35576958</v>
      </c>
      <c r="J20" s="42">
        <v>2019</v>
      </c>
    </row>
    <row r="21" spans="1:10" ht="37.5" customHeight="1" thickBot="1">
      <c r="A21" s="13" t="s">
        <v>85</v>
      </c>
      <c r="B21" s="11" t="s">
        <v>55</v>
      </c>
      <c r="C21" s="23">
        <v>40.98638587</v>
      </c>
      <c r="D21" s="23">
        <v>40.83142993</v>
      </c>
      <c r="E21" s="23">
        <v>100.13016678</v>
      </c>
      <c r="F21" s="29">
        <v>0</v>
      </c>
      <c r="G21" s="29">
        <v>0</v>
      </c>
      <c r="H21" s="29">
        <v>0</v>
      </c>
      <c r="I21" s="41">
        <f>E21</f>
        <v>100.13016678</v>
      </c>
      <c r="J21" s="42">
        <v>2019</v>
      </c>
    </row>
    <row r="22" spans="1:10" ht="48.75" customHeight="1" thickBot="1">
      <c r="A22" s="13" t="s">
        <v>86</v>
      </c>
      <c r="B22" s="11" t="s">
        <v>55</v>
      </c>
      <c r="C22" s="23">
        <v>74.8678266</v>
      </c>
      <c r="D22" s="23">
        <v>74.84024643</v>
      </c>
      <c r="E22" s="23">
        <v>128.59866382</v>
      </c>
      <c r="F22" s="29">
        <v>0</v>
      </c>
      <c r="G22" s="29">
        <v>0</v>
      </c>
      <c r="H22" s="29">
        <v>0</v>
      </c>
      <c r="I22" s="41">
        <f>E22</f>
        <v>128.59866382</v>
      </c>
      <c r="J22" s="42">
        <v>2019</v>
      </c>
    </row>
    <row r="23" spans="1:10" ht="125.25" customHeight="1" thickBot="1">
      <c r="A23" s="13" t="s">
        <v>87</v>
      </c>
      <c r="B23" s="11" t="s">
        <v>55</v>
      </c>
      <c r="C23" s="23">
        <v>2.898713</v>
      </c>
      <c r="D23" s="23">
        <v>2.89871248</v>
      </c>
      <c r="E23" s="23">
        <v>40.34988</v>
      </c>
      <c r="F23" s="29">
        <v>0</v>
      </c>
      <c r="G23" s="29">
        <v>0</v>
      </c>
      <c r="H23" s="29">
        <v>0</v>
      </c>
      <c r="I23" s="41">
        <f>E23</f>
        <v>40.34988</v>
      </c>
      <c r="J23" s="42">
        <v>2019</v>
      </c>
    </row>
    <row r="24" spans="1:10" ht="36.75" customHeight="1" thickBot="1">
      <c r="A24" s="13" t="s">
        <v>89</v>
      </c>
      <c r="B24" s="11" t="s">
        <v>55</v>
      </c>
      <c r="C24" s="23">
        <v>0.325</v>
      </c>
      <c r="D24" s="23">
        <v>0.325</v>
      </c>
      <c r="E24" s="23">
        <v>23.9253</v>
      </c>
      <c r="F24" s="29">
        <v>31.1483044125465</v>
      </c>
      <c r="G24" s="29">
        <v>68.1147265284423</v>
      </c>
      <c r="H24" s="29">
        <v>0</v>
      </c>
      <c r="I24" s="41">
        <f>G24</f>
        <v>68.1147265284423</v>
      </c>
      <c r="J24" s="42">
        <v>2021</v>
      </c>
    </row>
    <row r="25" spans="1:10" ht="36" customHeight="1" thickBot="1">
      <c r="A25" s="13" t="s">
        <v>88</v>
      </c>
      <c r="B25" s="11" t="s">
        <v>55</v>
      </c>
      <c r="C25" s="23">
        <v>0.383445</v>
      </c>
      <c r="D25" s="23">
        <v>0.38344423</v>
      </c>
      <c r="E25" s="23">
        <v>23.932</v>
      </c>
      <c r="F25" s="29">
        <v>40.4253056884636</v>
      </c>
      <c r="G25" s="29">
        <v>156.362041467305</v>
      </c>
      <c r="H25" s="29">
        <v>0</v>
      </c>
      <c r="I25" s="41">
        <f>G25</f>
        <v>156.362041467305</v>
      </c>
      <c r="J25" s="42">
        <v>2021</v>
      </c>
    </row>
    <row r="26" spans="1:10" ht="36.75" customHeight="1" thickBot="1">
      <c r="A26" s="13" t="s">
        <v>90</v>
      </c>
      <c r="B26" s="11" t="s">
        <v>55</v>
      </c>
      <c r="C26" s="23">
        <v>0</v>
      </c>
      <c r="D26" s="23">
        <v>0</v>
      </c>
      <c r="E26" s="23">
        <v>24.332</v>
      </c>
      <c r="F26" s="29">
        <v>40.4253056884636</v>
      </c>
      <c r="G26" s="29">
        <v>156.362041467305</v>
      </c>
      <c r="H26" s="29">
        <v>0</v>
      </c>
      <c r="I26" s="41">
        <f>G26</f>
        <v>156.362041467305</v>
      </c>
      <c r="J26" s="42">
        <v>2021</v>
      </c>
    </row>
    <row r="27" spans="1:10" ht="38.25" customHeight="1" thickBot="1">
      <c r="A27" s="13" t="s">
        <v>91</v>
      </c>
      <c r="B27" s="11" t="s">
        <v>55</v>
      </c>
      <c r="C27" s="23">
        <v>0</v>
      </c>
      <c r="D27" s="23">
        <v>0</v>
      </c>
      <c r="E27" s="23">
        <v>24.952</v>
      </c>
      <c r="F27" s="29">
        <v>60.6379585326954</v>
      </c>
      <c r="G27" s="29">
        <v>179.149388623073</v>
      </c>
      <c r="H27" s="29">
        <v>0</v>
      </c>
      <c r="I27" s="41">
        <f>G27</f>
        <v>179.149388623073</v>
      </c>
      <c r="J27" s="42">
        <v>2021</v>
      </c>
    </row>
    <row r="28" spans="1:10" ht="23.25" thickBot="1">
      <c r="A28" s="13" t="s">
        <v>44</v>
      </c>
      <c r="B28" s="11" t="s">
        <v>55</v>
      </c>
      <c r="C28" s="23">
        <f aca="true" t="shared" si="0" ref="C28:H28">SUM(C19:C27)</f>
        <v>349.19466093</v>
      </c>
      <c r="D28" s="23">
        <f t="shared" si="0"/>
        <v>348.55856914</v>
      </c>
      <c r="E28" s="23">
        <f t="shared" si="0"/>
        <v>576.82316722</v>
      </c>
      <c r="F28" s="23">
        <f t="shared" si="0"/>
        <v>172.6368743221691</v>
      </c>
      <c r="G28" s="23">
        <f t="shared" si="0"/>
        <v>559.9881980861253</v>
      </c>
      <c r="H28" s="23">
        <f t="shared" si="0"/>
        <v>0</v>
      </c>
      <c r="I28" s="24"/>
      <c r="J28" s="1"/>
    </row>
    <row r="29" spans="1:10" s="34" customFormat="1" ht="27.75" customHeight="1" thickBot="1">
      <c r="A29" s="70" t="s">
        <v>70</v>
      </c>
      <c r="B29" s="71"/>
      <c r="C29" s="71"/>
      <c r="D29" s="71"/>
      <c r="E29" s="71"/>
      <c r="F29" s="71"/>
      <c r="G29" s="71"/>
      <c r="H29" s="71"/>
      <c r="I29" s="71"/>
      <c r="J29" s="72"/>
    </row>
    <row r="30" spans="1:10" ht="57.75" customHeight="1" thickBot="1">
      <c r="A30" s="19" t="s">
        <v>76</v>
      </c>
      <c r="B30" s="11" t="s">
        <v>55</v>
      </c>
      <c r="C30" s="23">
        <v>0.176</v>
      </c>
      <c r="D30" s="23">
        <v>0.17286314</v>
      </c>
      <c r="E30" s="23">
        <v>4.5</v>
      </c>
      <c r="F30" s="29">
        <v>0</v>
      </c>
      <c r="G30" s="29">
        <v>0</v>
      </c>
      <c r="H30" s="29">
        <v>0</v>
      </c>
      <c r="I30" s="41">
        <f>E30</f>
        <v>4.5</v>
      </c>
      <c r="J30" s="42">
        <v>2019</v>
      </c>
    </row>
    <row r="31" spans="1:10" ht="59.25" customHeight="1" thickBot="1">
      <c r="A31" s="13" t="s">
        <v>77</v>
      </c>
      <c r="B31" s="11" t="s">
        <v>55</v>
      </c>
      <c r="C31" s="23">
        <v>5.498702</v>
      </c>
      <c r="D31" s="23">
        <v>5.4987014</v>
      </c>
      <c r="E31" s="23">
        <v>0</v>
      </c>
      <c r="F31" s="29">
        <v>0</v>
      </c>
      <c r="G31" s="29">
        <v>0</v>
      </c>
      <c r="H31" s="29">
        <v>0</v>
      </c>
      <c r="I31" s="41">
        <f>D31</f>
        <v>5.4987014</v>
      </c>
      <c r="J31" s="42">
        <v>2018</v>
      </c>
    </row>
    <row r="32" spans="1:10" ht="59.25" customHeight="1" thickBot="1">
      <c r="A32" s="13" t="s">
        <v>80</v>
      </c>
      <c r="B32" s="11" t="s">
        <v>55</v>
      </c>
      <c r="C32" s="23">
        <v>5.888921</v>
      </c>
      <c r="D32" s="23">
        <v>5.88892045</v>
      </c>
      <c r="E32" s="23">
        <v>0</v>
      </c>
      <c r="F32" s="29">
        <v>0</v>
      </c>
      <c r="G32" s="29">
        <v>0</v>
      </c>
      <c r="H32" s="29">
        <v>0</v>
      </c>
      <c r="I32" s="41">
        <f>D32</f>
        <v>5.88892045</v>
      </c>
      <c r="J32" s="42">
        <v>2018</v>
      </c>
    </row>
    <row r="33" spans="1:10" ht="59.25" customHeight="1" thickBot="1">
      <c r="A33" s="19" t="s">
        <v>81</v>
      </c>
      <c r="B33" s="11" t="s">
        <v>55</v>
      </c>
      <c r="C33" s="23">
        <v>0.236377</v>
      </c>
      <c r="D33" s="23">
        <v>0.23637</v>
      </c>
      <c r="E33" s="23">
        <v>1.5</v>
      </c>
      <c r="F33" s="29">
        <v>6</v>
      </c>
      <c r="G33" s="29">
        <v>0</v>
      </c>
      <c r="H33" s="29">
        <v>0</v>
      </c>
      <c r="I33" s="41">
        <f>F33</f>
        <v>6</v>
      </c>
      <c r="J33" s="42">
        <v>2020</v>
      </c>
    </row>
    <row r="34" spans="1:10" ht="59.25" customHeight="1" thickBot="1">
      <c r="A34" s="19" t="s">
        <v>112</v>
      </c>
      <c r="B34" s="11" t="s">
        <v>55</v>
      </c>
      <c r="C34" s="23">
        <v>0</v>
      </c>
      <c r="D34" s="23">
        <v>0</v>
      </c>
      <c r="E34" s="23">
        <v>1.5</v>
      </c>
      <c r="F34" s="29">
        <v>6</v>
      </c>
      <c r="G34" s="29">
        <v>0</v>
      </c>
      <c r="H34" s="29">
        <v>0</v>
      </c>
      <c r="I34" s="41">
        <f>F34</f>
        <v>6</v>
      </c>
      <c r="J34" s="42">
        <v>2020</v>
      </c>
    </row>
    <row r="35" spans="1:10" ht="59.25" customHeight="1" thickBot="1">
      <c r="A35" s="19" t="s">
        <v>111</v>
      </c>
      <c r="B35" s="11" t="s">
        <v>55</v>
      </c>
      <c r="C35" s="23">
        <v>0</v>
      </c>
      <c r="D35" s="23">
        <v>0</v>
      </c>
      <c r="E35" s="23">
        <v>0.5</v>
      </c>
      <c r="F35" s="29">
        <v>1</v>
      </c>
      <c r="G35" s="29">
        <v>7</v>
      </c>
      <c r="H35" s="29">
        <v>0</v>
      </c>
      <c r="I35" s="41">
        <f>G35</f>
        <v>7</v>
      </c>
      <c r="J35" s="42">
        <v>2021</v>
      </c>
    </row>
    <row r="36" spans="1:10" ht="23.25" thickBot="1">
      <c r="A36" s="13" t="s">
        <v>44</v>
      </c>
      <c r="B36" s="11" t="s">
        <v>55</v>
      </c>
      <c r="C36" s="23">
        <f aca="true" t="shared" si="1" ref="C36:H36">SUM(C30:C35)</f>
        <v>11.799999999999999</v>
      </c>
      <c r="D36" s="23">
        <f t="shared" si="1"/>
        <v>11.79685499</v>
      </c>
      <c r="E36" s="23">
        <f t="shared" si="1"/>
        <v>8</v>
      </c>
      <c r="F36" s="23">
        <f t="shared" si="1"/>
        <v>13</v>
      </c>
      <c r="G36" s="23">
        <f t="shared" si="1"/>
        <v>7</v>
      </c>
      <c r="H36" s="23">
        <f t="shared" si="1"/>
        <v>0</v>
      </c>
      <c r="I36" s="24"/>
      <c r="J36" s="1"/>
    </row>
    <row r="37" spans="1:10" ht="27.75" customHeight="1" thickBot="1">
      <c r="A37" s="70" t="s">
        <v>92</v>
      </c>
      <c r="B37" s="79"/>
      <c r="C37" s="79"/>
      <c r="D37" s="79"/>
      <c r="E37" s="79"/>
      <c r="F37" s="79"/>
      <c r="G37" s="79"/>
      <c r="H37" s="79"/>
      <c r="I37" s="79"/>
      <c r="J37" s="80"/>
    </row>
    <row r="38" spans="1:10" ht="35.25" customHeight="1" thickBot="1">
      <c r="A38" s="19" t="s">
        <v>94</v>
      </c>
      <c r="B38" s="11" t="s">
        <v>55</v>
      </c>
      <c r="C38" s="23">
        <v>95.14510349</v>
      </c>
      <c r="D38" s="23">
        <v>95.1047837</v>
      </c>
      <c r="E38" s="23">
        <v>102.30057558</v>
      </c>
      <c r="F38" s="29">
        <v>0</v>
      </c>
      <c r="G38" s="29">
        <v>0</v>
      </c>
      <c r="H38" s="29">
        <v>0</v>
      </c>
      <c r="I38" s="41">
        <f>E38</f>
        <v>102.30057558</v>
      </c>
      <c r="J38" s="42">
        <v>2019</v>
      </c>
    </row>
    <row r="39" spans="1:10" ht="36.75" customHeight="1" thickBot="1">
      <c r="A39" s="19" t="s">
        <v>93</v>
      </c>
      <c r="B39" s="11" t="s">
        <v>55</v>
      </c>
      <c r="C39" s="23">
        <v>73.309731</v>
      </c>
      <c r="D39" s="23">
        <v>73.30973055</v>
      </c>
      <c r="E39" s="23">
        <v>250.3611</v>
      </c>
      <c r="F39" s="29">
        <v>0</v>
      </c>
      <c r="G39" s="29">
        <v>0</v>
      </c>
      <c r="H39" s="23">
        <v>0</v>
      </c>
      <c r="I39" s="41">
        <f>E39</f>
        <v>250.3611</v>
      </c>
      <c r="J39" s="42">
        <v>2019</v>
      </c>
    </row>
    <row r="40" spans="1:10" ht="36.75" customHeight="1" thickBot="1">
      <c r="A40" s="19" t="s">
        <v>95</v>
      </c>
      <c r="B40" s="11" t="s">
        <v>55</v>
      </c>
      <c r="C40" s="23">
        <v>4.896716</v>
      </c>
      <c r="D40" s="23">
        <v>4.8967154</v>
      </c>
      <c r="E40" s="23">
        <v>103</v>
      </c>
      <c r="F40" s="29">
        <v>364.0948</v>
      </c>
      <c r="G40" s="29">
        <v>0</v>
      </c>
      <c r="H40" s="29">
        <v>0</v>
      </c>
      <c r="I40" s="41">
        <f>F40</f>
        <v>364.0948</v>
      </c>
      <c r="J40" s="42">
        <v>2020</v>
      </c>
    </row>
    <row r="41" spans="1:10" ht="71.25" customHeight="1" thickBot="1">
      <c r="A41" s="19" t="s">
        <v>96</v>
      </c>
      <c r="B41" s="21" t="s">
        <v>55</v>
      </c>
      <c r="C41" s="29">
        <v>0</v>
      </c>
      <c r="D41" s="29">
        <v>0</v>
      </c>
      <c r="E41" s="29">
        <v>40</v>
      </c>
      <c r="F41" s="29">
        <v>10</v>
      </c>
      <c r="G41" s="29">
        <v>15.5363</v>
      </c>
      <c r="H41" s="29">
        <v>0</v>
      </c>
      <c r="I41" s="41">
        <f>G41</f>
        <v>15.5363</v>
      </c>
      <c r="J41" s="42">
        <v>2021</v>
      </c>
    </row>
    <row r="42" spans="1:10" ht="23.25" thickBot="1">
      <c r="A42" s="13" t="s">
        <v>44</v>
      </c>
      <c r="B42" s="11" t="s">
        <v>55</v>
      </c>
      <c r="C42" s="23">
        <f aca="true" t="shared" si="2" ref="C42:H42">SUM(C38:C41)</f>
        <v>173.35155049</v>
      </c>
      <c r="D42" s="23">
        <f t="shared" si="2"/>
        <v>173.31122965</v>
      </c>
      <c r="E42" s="23">
        <f t="shared" si="2"/>
        <v>495.66167558</v>
      </c>
      <c r="F42" s="23">
        <f t="shared" si="2"/>
        <v>374.0948</v>
      </c>
      <c r="G42" s="23">
        <f t="shared" si="2"/>
        <v>15.5363</v>
      </c>
      <c r="H42" s="23">
        <f t="shared" si="2"/>
        <v>0</v>
      </c>
      <c r="I42" s="24"/>
      <c r="J42" s="1"/>
    </row>
    <row r="43" spans="1:10" ht="48" customHeight="1" thickBot="1">
      <c r="A43" s="73" t="s">
        <v>71</v>
      </c>
      <c r="B43" s="74"/>
      <c r="C43" s="74"/>
      <c r="D43" s="74"/>
      <c r="E43" s="74"/>
      <c r="F43" s="74"/>
      <c r="G43" s="74"/>
      <c r="H43" s="74"/>
      <c r="I43" s="74"/>
      <c r="J43" s="75"/>
    </row>
    <row r="44" spans="1:10" ht="34.5" customHeight="1" thickBot="1">
      <c r="A44" s="13" t="s">
        <v>78</v>
      </c>
      <c r="B44" s="11" t="s">
        <v>55</v>
      </c>
      <c r="C44" s="23">
        <v>391.203877</v>
      </c>
      <c r="D44" s="23">
        <v>391.02420732</v>
      </c>
      <c r="E44" s="23">
        <v>0</v>
      </c>
      <c r="F44" s="23">
        <v>0</v>
      </c>
      <c r="G44" s="29">
        <v>0</v>
      </c>
      <c r="H44" s="23">
        <v>0</v>
      </c>
      <c r="I44" s="41">
        <f>D44</f>
        <v>391.02420732</v>
      </c>
      <c r="J44" s="42">
        <v>2018</v>
      </c>
    </row>
    <row r="45" spans="1:12" ht="45.75" thickBot="1">
      <c r="A45" s="19" t="s">
        <v>100</v>
      </c>
      <c r="B45" s="11" t="s">
        <v>55</v>
      </c>
      <c r="C45" s="29">
        <v>0</v>
      </c>
      <c r="D45" s="29">
        <v>0</v>
      </c>
      <c r="E45" s="29">
        <v>5.25</v>
      </c>
      <c r="F45" s="29">
        <v>28</v>
      </c>
      <c r="G45" s="29">
        <v>27</v>
      </c>
      <c r="H45" s="29">
        <v>0</v>
      </c>
      <c r="I45" s="41">
        <f>G45</f>
        <v>27</v>
      </c>
      <c r="J45" s="42">
        <v>2021</v>
      </c>
      <c r="L45" s="52"/>
    </row>
    <row r="46" spans="1:10" ht="58.5" customHeight="1" thickBot="1">
      <c r="A46" s="19" t="s">
        <v>97</v>
      </c>
      <c r="B46" s="21" t="s">
        <v>55</v>
      </c>
      <c r="C46" s="29">
        <v>0</v>
      </c>
      <c r="D46" s="29">
        <v>0</v>
      </c>
      <c r="E46" s="29">
        <v>1</v>
      </c>
      <c r="F46" s="29">
        <v>25</v>
      </c>
      <c r="G46" s="29">
        <v>40.543</v>
      </c>
      <c r="H46" s="29">
        <v>0</v>
      </c>
      <c r="I46" s="41">
        <f>G46</f>
        <v>40.543</v>
      </c>
      <c r="J46" s="42">
        <v>2021</v>
      </c>
    </row>
    <row r="47" spans="1:10" ht="70.5" customHeight="1" thickBot="1">
      <c r="A47" s="19" t="s">
        <v>98</v>
      </c>
      <c r="B47" s="21" t="s">
        <v>55</v>
      </c>
      <c r="C47" s="29">
        <v>0</v>
      </c>
      <c r="D47" s="29">
        <v>0</v>
      </c>
      <c r="E47" s="29">
        <v>1</v>
      </c>
      <c r="F47" s="29">
        <v>5</v>
      </c>
      <c r="G47" s="29">
        <v>20</v>
      </c>
      <c r="H47" s="29">
        <v>0</v>
      </c>
      <c r="I47" s="41">
        <f>G47</f>
        <v>20</v>
      </c>
      <c r="J47" s="42">
        <v>2021</v>
      </c>
    </row>
    <row r="48" spans="1:10" ht="70.5" customHeight="1" thickBot="1">
      <c r="A48" s="19" t="s">
        <v>99</v>
      </c>
      <c r="B48" s="21" t="s">
        <v>55</v>
      </c>
      <c r="C48" s="29">
        <v>0</v>
      </c>
      <c r="D48" s="29">
        <v>0</v>
      </c>
      <c r="E48" s="29">
        <v>1</v>
      </c>
      <c r="F48" s="29">
        <v>8</v>
      </c>
      <c r="G48" s="29">
        <v>25</v>
      </c>
      <c r="H48" s="29">
        <v>0</v>
      </c>
      <c r="I48" s="41">
        <f>G48</f>
        <v>25</v>
      </c>
      <c r="J48" s="42">
        <v>2021</v>
      </c>
    </row>
    <row r="49" spans="1:10" ht="23.25" thickBot="1">
      <c r="A49" s="13" t="s">
        <v>44</v>
      </c>
      <c r="B49" s="11" t="s">
        <v>55</v>
      </c>
      <c r="C49" s="23">
        <f aca="true" t="shared" si="3" ref="C49:H49">SUM(C44:C48)</f>
        <v>391.203877</v>
      </c>
      <c r="D49" s="23">
        <f t="shared" si="3"/>
        <v>391.02420732</v>
      </c>
      <c r="E49" s="23">
        <f t="shared" si="3"/>
        <v>8.25</v>
      </c>
      <c r="F49" s="23">
        <f t="shared" si="3"/>
        <v>66</v>
      </c>
      <c r="G49" s="23">
        <f t="shared" si="3"/>
        <v>112.543</v>
      </c>
      <c r="H49" s="23">
        <f t="shared" si="3"/>
        <v>0</v>
      </c>
      <c r="I49" s="23"/>
      <c r="J49" s="25"/>
    </row>
    <row r="50" spans="1:10" ht="27.75" customHeight="1" thickBot="1">
      <c r="A50" s="70" t="s">
        <v>72</v>
      </c>
      <c r="B50" s="71"/>
      <c r="C50" s="71"/>
      <c r="D50" s="71"/>
      <c r="E50" s="71"/>
      <c r="F50" s="71"/>
      <c r="G50" s="71"/>
      <c r="H50" s="71"/>
      <c r="I50" s="71"/>
      <c r="J50" s="72"/>
    </row>
    <row r="51" spans="1:10" ht="72" customHeight="1" thickBot="1">
      <c r="A51" s="31" t="s">
        <v>113</v>
      </c>
      <c r="B51" s="43" t="s">
        <v>55</v>
      </c>
      <c r="C51" s="37">
        <v>1.921091</v>
      </c>
      <c r="D51" s="37">
        <v>1.921091</v>
      </c>
      <c r="E51" s="37">
        <v>0</v>
      </c>
      <c r="F51" s="37">
        <v>0</v>
      </c>
      <c r="G51" s="37">
        <v>0</v>
      </c>
      <c r="H51" s="37">
        <v>0</v>
      </c>
      <c r="I51" s="37">
        <f>D51</f>
        <v>1.921091</v>
      </c>
      <c r="J51" s="38">
        <v>2018</v>
      </c>
    </row>
    <row r="52" spans="1:10" ht="23.25" thickBot="1">
      <c r="A52" s="13" t="s">
        <v>44</v>
      </c>
      <c r="B52" s="11" t="s">
        <v>55</v>
      </c>
      <c r="C52" s="23">
        <f aca="true" t="shared" si="4" ref="C52:H52">SUM(C51:C51)</f>
        <v>1.921091</v>
      </c>
      <c r="D52" s="23">
        <f t="shared" si="4"/>
        <v>1.921091</v>
      </c>
      <c r="E52" s="23">
        <f t="shared" si="4"/>
        <v>0</v>
      </c>
      <c r="F52" s="23">
        <f t="shared" si="4"/>
        <v>0</v>
      </c>
      <c r="G52" s="23">
        <f t="shared" si="4"/>
        <v>0</v>
      </c>
      <c r="H52" s="23">
        <f t="shared" si="4"/>
        <v>0</v>
      </c>
      <c r="I52" s="23"/>
      <c r="J52" s="25"/>
    </row>
    <row r="53" spans="1:10" ht="13.5" thickBot="1">
      <c r="A53" s="73" t="s">
        <v>73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34.5" thickBot="1">
      <c r="A54" s="31" t="s">
        <v>114</v>
      </c>
      <c r="B54" s="43" t="s">
        <v>55</v>
      </c>
      <c r="C54" s="37">
        <v>30.25273519</v>
      </c>
      <c r="D54" s="37">
        <v>30.25273519</v>
      </c>
      <c r="E54" s="39">
        <v>0</v>
      </c>
      <c r="F54" s="39">
        <v>0</v>
      </c>
      <c r="G54" s="39">
        <v>0</v>
      </c>
      <c r="H54" s="39">
        <v>0</v>
      </c>
      <c r="I54" s="39">
        <f>D54</f>
        <v>30.25273519</v>
      </c>
      <c r="J54" s="47">
        <v>2018</v>
      </c>
    </row>
    <row r="55" spans="1:10" ht="23.25" thickBot="1">
      <c r="A55" s="13" t="s">
        <v>44</v>
      </c>
      <c r="B55" s="11" t="s">
        <v>55</v>
      </c>
      <c r="C55" s="23">
        <f aca="true" t="shared" si="5" ref="C55:H55">SUM(C54:C54)</f>
        <v>30.25273519</v>
      </c>
      <c r="D55" s="23">
        <f t="shared" si="5"/>
        <v>30.25273519</v>
      </c>
      <c r="E55" s="23">
        <f t="shared" si="5"/>
        <v>0</v>
      </c>
      <c r="F55" s="23">
        <f t="shared" si="5"/>
        <v>0</v>
      </c>
      <c r="G55" s="23">
        <f t="shared" si="5"/>
        <v>0</v>
      </c>
      <c r="H55" s="23">
        <f t="shared" si="5"/>
        <v>0</v>
      </c>
      <c r="I55" s="40"/>
      <c r="J55" s="40"/>
    </row>
    <row r="56" spans="1:10" ht="28.5" customHeight="1" thickBot="1">
      <c r="A56" s="73" t="s">
        <v>74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72.75" customHeight="1" thickBot="1">
      <c r="A57" s="36" t="s">
        <v>102</v>
      </c>
      <c r="B57" s="27" t="s">
        <v>55</v>
      </c>
      <c r="C57" s="37">
        <v>41.77533965</v>
      </c>
      <c r="D57" s="37">
        <v>41.77</v>
      </c>
      <c r="E57" s="39">
        <v>0</v>
      </c>
      <c r="F57" s="37">
        <v>0</v>
      </c>
      <c r="G57" s="37">
        <v>0</v>
      </c>
      <c r="H57" s="37">
        <v>0</v>
      </c>
      <c r="I57" s="37">
        <f>D57</f>
        <v>41.77</v>
      </c>
      <c r="J57" s="38">
        <v>2018</v>
      </c>
    </row>
    <row r="58" spans="1:10" ht="79.5" thickBot="1">
      <c r="A58" s="36" t="s">
        <v>103</v>
      </c>
      <c r="B58" s="11"/>
      <c r="C58" s="23">
        <v>11.62770598</v>
      </c>
      <c r="D58" s="23">
        <v>11.5714159</v>
      </c>
      <c r="E58" s="29">
        <v>0</v>
      </c>
      <c r="F58" s="23">
        <v>0</v>
      </c>
      <c r="G58" s="23">
        <v>0</v>
      </c>
      <c r="H58" s="23">
        <v>0</v>
      </c>
      <c r="I58" s="37">
        <f>D58</f>
        <v>11.5714159</v>
      </c>
      <c r="J58" s="25">
        <v>2018</v>
      </c>
    </row>
    <row r="59" spans="1:10" ht="23.25" thickBot="1">
      <c r="A59" s="13" t="s">
        <v>44</v>
      </c>
      <c r="B59" s="11" t="s">
        <v>55</v>
      </c>
      <c r="C59" s="23">
        <f aca="true" t="shared" si="6" ref="C59:H59">SUM(C57:C58)</f>
        <v>53.40304563</v>
      </c>
      <c r="D59" s="23">
        <f t="shared" si="6"/>
        <v>53.3414159</v>
      </c>
      <c r="E59" s="23">
        <f t="shared" si="6"/>
        <v>0</v>
      </c>
      <c r="F59" s="23">
        <f t="shared" si="6"/>
        <v>0</v>
      </c>
      <c r="G59" s="23">
        <f t="shared" si="6"/>
        <v>0</v>
      </c>
      <c r="H59" s="23">
        <f t="shared" si="6"/>
        <v>0</v>
      </c>
      <c r="I59" s="40"/>
      <c r="J59" s="40"/>
    </row>
    <row r="60" spans="1:10" ht="29.25" customHeight="1" thickBot="1">
      <c r="A60" s="73" t="s">
        <v>75</v>
      </c>
      <c r="B60" s="74"/>
      <c r="C60" s="74"/>
      <c r="D60" s="74"/>
      <c r="E60" s="74"/>
      <c r="F60" s="74"/>
      <c r="G60" s="74"/>
      <c r="H60" s="74"/>
      <c r="I60" s="74"/>
      <c r="J60" s="75"/>
    </row>
    <row r="61" spans="1:11" ht="23.25" thickBot="1">
      <c r="A61" s="31" t="s">
        <v>116</v>
      </c>
      <c r="B61" s="27" t="s">
        <v>55</v>
      </c>
      <c r="C61" s="37">
        <v>0</v>
      </c>
      <c r="D61" s="37">
        <v>0</v>
      </c>
      <c r="E61" s="37">
        <v>7</v>
      </c>
      <c r="F61" s="39">
        <v>7</v>
      </c>
      <c r="G61" s="39">
        <v>22.9016</v>
      </c>
      <c r="H61" s="39">
        <v>0</v>
      </c>
      <c r="I61" s="37">
        <f>G61</f>
        <v>22.9016</v>
      </c>
      <c r="J61" s="38">
        <v>2021</v>
      </c>
      <c r="K61" s="52"/>
    </row>
    <row r="62" spans="1:10" ht="23.25" thickBot="1">
      <c r="A62" s="13" t="s">
        <v>44</v>
      </c>
      <c r="B62" s="11" t="s">
        <v>55</v>
      </c>
      <c r="C62" s="23">
        <f aca="true" t="shared" si="7" ref="C62:H62">SUM(C61:C61)</f>
        <v>0</v>
      </c>
      <c r="D62" s="23">
        <f t="shared" si="7"/>
        <v>0</v>
      </c>
      <c r="E62" s="23">
        <f t="shared" si="7"/>
        <v>7</v>
      </c>
      <c r="F62" s="23">
        <f t="shared" si="7"/>
        <v>7</v>
      </c>
      <c r="G62" s="23">
        <f t="shared" si="7"/>
        <v>22.9016</v>
      </c>
      <c r="H62" s="23">
        <f t="shared" si="7"/>
        <v>0</v>
      </c>
      <c r="I62" s="40"/>
      <c r="J62" s="40"/>
    </row>
    <row r="63" spans="1:10" ht="12.75">
      <c r="A63" s="28" t="s">
        <v>59</v>
      </c>
      <c r="B63" s="77" t="s">
        <v>55</v>
      </c>
      <c r="C63" s="68">
        <f aca="true" t="shared" si="8" ref="C63:H63">C36+C49+C52+C55+C62+C59+C42+C28</f>
        <v>1011.12696024</v>
      </c>
      <c r="D63" s="68">
        <f t="shared" si="8"/>
        <v>1010.20610319</v>
      </c>
      <c r="E63" s="68">
        <f t="shared" si="8"/>
        <v>1095.7348428</v>
      </c>
      <c r="F63" s="68">
        <f t="shared" si="8"/>
        <v>632.731674322169</v>
      </c>
      <c r="G63" s="68">
        <f t="shared" si="8"/>
        <v>717.9690980861253</v>
      </c>
      <c r="H63" s="68">
        <f t="shared" si="8"/>
        <v>0</v>
      </c>
      <c r="I63" s="76"/>
      <c r="J63" s="76"/>
    </row>
    <row r="64" spans="1:10" ht="13.5" thickBot="1">
      <c r="A64" s="13" t="s">
        <v>45</v>
      </c>
      <c r="B64" s="78"/>
      <c r="C64" s="69"/>
      <c r="D64" s="69"/>
      <c r="E64" s="69"/>
      <c r="F64" s="69"/>
      <c r="G64" s="69"/>
      <c r="H64" s="69"/>
      <c r="I64" s="69"/>
      <c r="J64" s="69"/>
    </row>
  </sheetData>
  <sheetProtection/>
  <mergeCells count="37">
    <mergeCell ref="C9:D9"/>
    <mergeCell ref="A4:J4"/>
    <mergeCell ref="A16:J16"/>
    <mergeCell ref="A5:J5"/>
    <mergeCell ref="I7:J7"/>
    <mergeCell ref="I10:J10"/>
    <mergeCell ref="I8:J8"/>
    <mergeCell ref="C10:D10"/>
    <mergeCell ref="I9:J9"/>
    <mergeCell ref="F9:H9"/>
    <mergeCell ref="F10:H10"/>
    <mergeCell ref="A37:J37"/>
    <mergeCell ref="J63:J64"/>
    <mergeCell ref="F8:H8"/>
    <mergeCell ref="H1:J1"/>
    <mergeCell ref="A2:J2"/>
    <mergeCell ref="C7:D7"/>
    <mergeCell ref="C8:D8"/>
    <mergeCell ref="A3:J3"/>
    <mergeCell ref="A6:J6"/>
    <mergeCell ref="F7:H7"/>
    <mergeCell ref="H63:H64"/>
    <mergeCell ref="I63:I64"/>
    <mergeCell ref="B63:B64"/>
    <mergeCell ref="C63:C64"/>
    <mergeCell ref="D63:D64"/>
    <mergeCell ref="E63:E64"/>
    <mergeCell ref="F63:F64"/>
    <mergeCell ref="A50:J50"/>
    <mergeCell ref="A17:J17"/>
    <mergeCell ref="A29:J29"/>
    <mergeCell ref="A43:J43"/>
    <mergeCell ref="A53:J53"/>
    <mergeCell ref="A56:J56"/>
    <mergeCell ref="A60:J60"/>
    <mergeCell ref="A18:J18"/>
    <mergeCell ref="G63:G64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0" r:id="rId1"/>
  <rowBreaks count="1" manualBreakCount="1">
    <brk id="2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="110" zoomScaleNormal="110" zoomScalePageLayoutView="0" workbookViewId="0" topLeftCell="A1">
      <selection activeCell="A17" sqref="A17:J17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63" t="s">
        <v>47</v>
      </c>
      <c r="I1" s="63"/>
      <c r="J1" s="63"/>
    </row>
    <row r="2" spans="1:256" s="6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10" ht="15.75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.75">
      <c r="A4" s="62" t="s">
        <v>60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>
      <c r="A5" s="62" t="s">
        <v>61</v>
      </c>
      <c r="B5" s="62"/>
      <c r="C5" s="62"/>
      <c r="D5" s="62"/>
      <c r="E5" s="62"/>
      <c r="F5" s="62"/>
      <c r="G5" s="62"/>
      <c r="H5" s="62"/>
      <c r="I5" s="62"/>
      <c r="J5" s="62"/>
    </row>
    <row r="6" spans="1:256" ht="16.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10" ht="12.75" customHeight="1">
      <c r="A7" s="7" t="s">
        <v>22</v>
      </c>
      <c r="B7" s="8" t="s">
        <v>23</v>
      </c>
      <c r="C7" s="64" t="s">
        <v>24</v>
      </c>
      <c r="D7" s="77"/>
      <c r="E7" s="8" t="s">
        <v>25</v>
      </c>
      <c r="F7" s="64" t="s">
        <v>26</v>
      </c>
      <c r="G7" s="84"/>
      <c r="H7" s="77"/>
      <c r="I7" s="64" t="s">
        <v>27</v>
      </c>
      <c r="J7" s="77"/>
    </row>
    <row r="8" spans="1:10" ht="12.75">
      <c r="A8" s="9" t="s">
        <v>28</v>
      </c>
      <c r="B8" s="10" t="s">
        <v>29</v>
      </c>
      <c r="C8" s="81" t="s">
        <v>30</v>
      </c>
      <c r="D8" s="83"/>
      <c r="E8" s="10" t="s">
        <v>31</v>
      </c>
      <c r="F8" s="53"/>
      <c r="G8" s="54"/>
      <c r="H8" s="55"/>
      <c r="I8" s="81" t="s">
        <v>32</v>
      </c>
      <c r="J8" s="83"/>
    </row>
    <row r="9" spans="1:10" ht="12.75">
      <c r="A9" s="9" t="s">
        <v>48</v>
      </c>
      <c r="B9" s="10" t="s">
        <v>34</v>
      </c>
      <c r="C9" s="97"/>
      <c r="D9" s="98"/>
      <c r="E9" s="14"/>
      <c r="F9" s="53"/>
      <c r="G9" s="54"/>
      <c r="H9" s="55"/>
      <c r="I9" s="97"/>
      <c r="J9" s="98"/>
    </row>
    <row r="10" spans="1:10" ht="13.5" thickBot="1">
      <c r="A10" s="9" t="s">
        <v>35</v>
      </c>
      <c r="B10" s="10" t="s">
        <v>36</v>
      </c>
      <c r="C10" s="99"/>
      <c r="D10" s="100"/>
      <c r="E10" s="15"/>
      <c r="F10" s="56"/>
      <c r="G10" s="57"/>
      <c r="H10" s="58"/>
      <c r="I10" s="99"/>
      <c r="J10" s="100"/>
    </row>
    <row r="11" spans="1:10" ht="12.75" customHeight="1">
      <c r="A11" s="9" t="s">
        <v>49</v>
      </c>
      <c r="B11" s="14"/>
      <c r="C11" s="10" t="s">
        <v>38</v>
      </c>
      <c r="D11" s="10" t="s">
        <v>115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39</v>
      </c>
      <c r="J11" s="10" t="s">
        <v>40</v>
      </c>
    </row>
    <row r="12" spans="1:10" ht="12.75">
      <c r="A12" s="16"/>
      <c r="B12" s="14"/>
      <c r="C12" s="10">
        <v>2018</v>
      </c>
      <c r="D12" s="10">
        <v>2018</v>
      </c>
      <c r="E12" s="10">
        <v>2019</v>
      </c>
      <c r="F12" s="10">
        <v>2020</v>
      </c>
      <c r="G12" s="10">
        <v>2021</v>
      </c>
      <c r="H12" s="10">
        <v>2022</v>
      </c>
      <c r="I12" s="10" t="s">
        <v>41</v>
      </c>
      <c r="J12" s="10" t="s">
        <v>42</v>
      </c>
    </row>
    <row r="13" spans="1:10" ht="12.75">
      <c r="A13" s="16"/>
      <c r="B13" s="14"/>
      <c r="C13" s="10" t="s">
        <v>58</v>
      </c>
      <c r="D13" s="10" t="s">
        <v>58</v>
      </c>
      <c r="E13" s="10" t="s">
        <v>58</v>
      </c>
      <c r="F13" s="10" t="s">
        <v>58</v>
      </c>
      <c r="G13" s="10" t="s">
        <v>58</v>
      </c>
      <c r="H13" s="10" t="s">
        <v>58</v>
      </c>
      <c r="I13" s="14"/>
      <c r="J13" s="10" t="s">
        <v>43</v>
      </c>
    </row>
    <row r="14" spans="1:10" ht="13.5" thickBot="1">
      <c r="A14" s="17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6.25" customHeight="1" thickBot="1">
      <c r="A16" s="70" t="s">
        <v>50</v>
      </c>
      <c r="B16" s="93"/>
      <c r="C16" s="93"/>
      <c r="D16" s="93"/>
      <c r="E16" s="93"/>
      <c r="F16" s="93"/>
      <c r="G16" s="93"/>
      <c r="H16" s="93"/>
      <c r="I16" s="93"/>
      <c r="J16" s="94"/>
    </row>
    <row r="17" spans="1:10" ht="24" customHeight="1" thickBot="1">
      <c r="A17" s="73" t="s">
        <v>63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25.5" customHeight="1" thickBot="1">
      <c r="A18" s="70" t="s">
        <v>57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1" ht="60" customHeight="1" thickBot="1">
      <c r="A19" s="31" t="s">
        <v>51</v>
      </c>
      <c r="B19" s="21" t="s">
        <v>55</v>
      </c>
      <c r="C19" s="22">
        <v>10</v>
      </c>
      <c r="D19" s="22">
        <v>47.27</v>
      </c>
      <c r="E19" s="22">
        <v>25</v>
      </c>
      <c r="F19" s="22">
        <v>20</v>
      </c>
      <c r="G19" s="22">
        <v>20</v>
      </c>
      <c r="H19" s="46">
        <v>20</v>
      </c>
      <c r="I19" s="22">
        <f>H19</f>
        <v>20</v>
      </c>
      <c r="J19" s="21">
        <v>2022</v>
      </c>
      <c r="K19" s="30"/>
    </row>
    <row r="20" spans="1:10" ht="13.5" thickBot="1">
      <c r="A20" s="19" t="s">
        <v>44</v>
      </c>
      <c r="B20" s="21" t="s">
        <v>56</v>
      </c>
      <c r="C20" s="21" t="s">
        <v>56</v>
      </c>
      <c r="D20" s="21" t="s">
        <v>56</v>
      </c>
      <c r="E20" s="21" t="s">
        <v>56</v>
      </c>
      <c r="F20" s="21" t="s">
        <v>56</v>
      </c>
      <c r="G20" s="21" t="s">
        <v>56</v>
      </c>
      <c r="H20" s="21" t="s">
        <v>56</v>
      </c>
      <c r="I20" s="21"/>
      <c r="J20" s="21"/>
    </row>
    <row r="21" spans="1:10" ht="12.75">
      <c r="A21" s="18" t="s">
        <v>52</v>
      </c>
      <c r="B21" s="95" t="s">
        <v>56</v>
      </c>
      <c r="C21" s="95" t="s">
        <v>56</v>
      </c>
      <c r="D21" s="95" t="s">
        <v>56</v>
      </c>
      <c r="E21" s="95" t="s">
        <v>56</v>
      </c>
      <c r="F21" s="95" t="s">
        <v>56</v>
      </c>
      <c r="G21" s="95" t="s">
        <v>56</v>
      </c>
      <c r="H21" s="95" t="s">
        <v>56</v>
      </c>
      <c r="I21" s="95"/>
      <c r="J21" s="95"/>
    </row>
    <row r="22" spans="1:10" ht="13.5" thickBot="1">
      <c r="A22" s="19" t="s">
        <v>45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24.75" customHeight="1" thickBot="1">
      <c r="A23" s="73" t="s">
        <v>53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4.75" customHeight="1" thickBot="1">
      <c r="A24" s="73" t="s">
        <v>66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1" s="34" customFormat="1" ht="60" customHeight="1" thickBot="1">
      <c r="A25" s="31" t="s">
        <v>67</v>
      </c>
      <c r="B25" s="43" t="s">
        <v>55</v>
      </c>
      <c r="C25" s="48">
        <v>10</v>
      </c>
      <c r="D25" s="48">
        <f>14.69+6.28</f>
        <v>20.97</v>
      </c>
      <c r="E25" s="48">
        <v>28.88</v>
      </c>
      <c r="F25" s="48">
        <v>20</v>
      </c>
      <c r="G25" s="48">
        <v>20</v>
      </c>
      <c r="H25" s="48">
        <v>20</v>
      </c>
      <c r="I25" s="48">
        <f>H25</f>
        <v>20</v>
      </c>
      <c r="J25" s="43">
        <v>2022</v>
      </c>
      <c r="K25" s="35"/>
    </row>
    <row r="26" spans="1:10" ht="23.25" thickBot="1">
      <c r="A26" s="19" t="s">
        <v>44</v>
      </c>
      <c r="B26" s="21" t="s">
        <v>55</v>
      </c>
      <c r="C26" s="22">
        <f>C25</f>
        <v>10</v>
      </c>
      <c r="D26" s="22">
        <f aca="true" t="shared" si="0" ref="D26:H27">D25</f>
        <v>20.97</v>
      </c>
      <c r="E26" s="22">
        <f t="shared" si="0"/>
        <v>28.88</v>
      </c>
      <c r="F26" s="22">
        <f t="shared" si="0"/>
        <v>20</v>
      </c>
      <c r="G26" s="22">
        <f t="shared" si="0"/>
        <v>20</v>
      </c>
      <c r="H26" s="22">
        <f t="shared" si="0"/>
        <v>20</v>
      </c>
      <c r="I26" s="22"/>
      <c r="J26" s="20"/>
    </row>
    <row r="27" spans="1:10" ht="12.75">
      <c r="A27" s="18" t="s">
        <v>52</v>
      </c>
      <c r="B27" s="95" t="s">
        <v>55</v>
      </c>
      <c r="C27" s="103">
        <f>C26</f>
        <v>10</v>
      </c>
      <c r="D27" s="103">
        <f t="shared" si="0"/>
        <v>20.97</v>
      </c>
      <c r="E27" s="103">
        <f t="shared" si="0"/>
        <v>28.88</v>
      </c>
      <c r="F27" s="103">
        <f>F26</f>
        <v>20</v>
      </c>
      <c r="G27" s="103">
        <f>G26</f>
        <v>20</v>
      </c>
      <c r="H27" s="103">
        <f>H26</f>
        <v>20</v>
      </c>
      <c r="I27" s="103"/>
      <c r="J27" s="101"/>
    </row>
    <row r="28" spans="1:10" ht="13.5" thickBot="1">
      <c r="A28" s="19" t="s">
        <v>46</v>
      </c>
      <c r="B28" s="96"/>
      <c r="C28" s="96"/>
      <c r="D28" s="96"/>
      <c r="E28" s="96"/>
      <c r="F28" s="96"/>
      <c r="G28" s="96"/>
      <c r="H28" s="96"/>
      <c r="I28" s="96"/>
      <c r="J28" s="102"/>
    </row>
  </sheetData>
  <sheetProtection/>
  <mergeCells count="88">
    <mergeCell ref="F7:H7"/>
    <mergeCell ref="C21:C22"/>
    <mergeCell ref="I27:I28"/>
    <mergeCell ref="H1:J1"/>
    <mergeCell ref="J21:J22"/>
    <mergeCell ref="F27:F28"/>
    <mergeCell ref="G27:G28"/>
    <mergeCell ref="H27:H28"/>
    <mergeCell ref="A3:J3"/>
    <mergeCell ref="A4:J4"/>
    <mergeCell ref="A5:J5"/>
    <mergeCell ref="BI6:BR6"/>
    <mergeCell ref="K6:T6"/>
    <mergeCell ref="C8:D8"/>
    <mergeCell ref="U6:AD6"/>
    <mergeCell ref="AE6:AN6"/>
    <mergeCell ref="I7:J7"/>
    <mergeCell ref="I8:J8"/>
    <mergeCell ref="C7:D7"/>
    <mergeCell ref="B27:B28"/>
    <mergeCell ref="J27:J28"/>
    <mergeCell ref="C27:C28"/>
    <mergeCell ref="D27:D28"/>
    <mergeCell ref="E27:E28"/>
    <mergeCell ref="A6:J6"/>
    <mergeCell ref="D21:D22"/>
    <mergeCell ref="E21:E22"/>
    <mergeCell ref="A16:J16"/>
    <mergeCell ref="A17:J17"/>
    <mergeCell ref="A18:J18"/>
    <mergeCell ref="G21:G22"/>
    <mergeCell ref="H21:H22"/>
    <mergeCell ref="I21:I22"/>
    <mergeCell ref="B21:B22"/>
    <mergeCell ref="C9:D9"/>
    <mergeCell ref="C10:D10"/>
    <mergeCell ref="I9:J9"/>
    <mergeCell ref="I10:J10"/>
    <mergeCell ref="F21:F22"/>
    <mergeCell ref="AO6:AX6"/>
    <mergeCell ref="AY6:BH6"/>
    <mergeCell ref="HC6:HL6"/>
    <mergeCell ref="HM6:HV6"/>
    <mergeCell ref="HW6:IF6"/>
    <mergeCell ref="CC6:CL6"/>
    <mergeCell ref="CM6:CV6"/>
    <mergeCell ref="CW6:DF6"/>
    <mergeCell ref="DG6:DP6"/>
    <mergeCell ref="DQ6:DZ6"/>
    <mergeCell ref="BS2:CB2"/>
    <mergeCell ref="FE6:FN6"/>
    <mergeCell ref="FO6:FX6"/>
    <mergeCell ref="FY6:GH6"/>
    <mergeCell ref="CC2:CL2"/>
    <mergeCell ref="CM2:CV2"/>
    <mergeCell ref="CW2:DF2"/>
    <mergeCell ref="DG2:DP2"/>
    <mergeCell ref="BS6:CB6"/>
    <mergeCell ref="GI6:GR6"/>
    <mergeCell ref="DQ2:DZ2"/>
    <mergeCell ref="EA2:EJ2"/>
    <mergeCell ref="GS6:HB6"/>
    <mergeCell ref="EU6:FD6"/>
    <mergeCell ref="EK2:ET2"/>
    <mergeCell ref="GI2:GR2"/>
    <mergeCell ref="GS2:HB2"/>
    <mergeCell ref="EA6:EJ6"/>
    <mergeCell ref="EK6:ET6"/>
    <mergeCell ref="IG6:IP6"/>
    <mergeCell ref="IQ6:IV6"/>
    <mergeCell ref="A2:J2"/>
    <mergeCell ref="K2:T2"/>
    <mergeCell ref="U2:AD2"/>
    <mergeCell ref="AE2:AN2"/>
    <mergeCell ref="AO2:AX2"/>
    <mergeCell ref="BI2:BR2"/>
    <mergeCell ref="HW2:IF2"/>
    <mergeCell ref="IG2:IP2"/>
    <mergeCell ref="A23:J23"/>
    <mergeCell ref="A24:J24"/>
    <mergeCell ref="IQ2:IV2"/>
    <mergeCell ref="EU2:FD2"/>
    <mergeCell ref="FE2:FN2"/>
    <mergeCell ref="FO2:FX2"/>
    <mergeCell ref="FY2:GH2"/>
    <mergeCell ref="HC2:HL2"/>
    <mergeCell ref="HM2:HV2"/>
    <mergeCell ref="AY2:B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 Ю. Жигулин</cp:lastModifiedBy>
  <cp:lastPrinted>2019-02-06T08:40:59Z</cp:lastPrinted>
  <dcterms:created xsi:type="dcterms:W3CDTF">2013-02-18T10:10:28Z</dcterms:created>
  <dcterms:modified xsi:type="dcterms:W3CDTF">2019-02-06T08:41:01Z</dcterms:modified>
  <cp:category/>
  <cp:version/>
  <cp:contentType/>
  <cp:contentStatus/>
</cp:coreProperties>
</file>