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7555" windowHeight="12045"/>
  </bookViews>
  <sheets>
    <sheet name="25" sheetId="2" r:id="rId1"/>
  </sheets>
  <externalReferences>
    <externalReference r:id="rId2"/>
  </externalReferences>
  <definedNames>
    <definedName name="Z_158B38D2_25FF_443F_AA30_B94DB92CF111_.wvu.PrintArea" localSheetId="0" hidden="1">'25'!$B$2:$D$31</definedName>
    <definedName name="Z_58263085_CEFC_4A7A_84CB_DA93A4EADCB5_.wvu.PrintArea" localSheetId="0" hidden="1">'25'!$B$2:$D$28</definedName>
    <definedName name="Z_60910C2A_8AFD_47F7_A20C_4B9FFFE1C830_.wvu.PrintArea" localSheetId="0" hidden="1">'25'!$B$2:$D$28</definedName>
    <definedName name="Z_88C4A9F4_67C1_4253_9F6B_6CF4868D2BA9_.wvu.PrintArea" localSheetId="0" hidden="1">'25'!$B$2:$D$30</definedName>
    <definedName name="Z_CE5B29C6_E2A5_4269_8E3C_5672931FD6AE_.wvu.PrintArea" localSheetId="0" hidden="1">'25'!$B$2:$D$30</definedName>
    <definedName name="Z_D7402735_56A1_4652_B240_DE8A63182111_.wvu.PrintArea" localSheetId="0" hidden="1">'25'!$B$2:$D$28</definedName>
    <definedName name="_xlnm.Print_Area" localSheetId="0">'25'!$B$4:$G$32</definedName>
  </definedNames>
  <calcPr calcId="144525"/>
</workbook>
</file>

<file path=xl/calcChain.xml><?xml version="1.0" encoding="utf-8"?>
<calcChain xmlns="http://schemas.openxmlformats.org/spreadsheetml/2006/main"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8" i="2"/>
  <c r="F30" i="2"/>
  <c r="E9" i="2"/>
  <c r="D9" i="2" s="1"/>
  <c r="E14" i="2"/>
  <c r="D14" i="2" s="1"/>
  <c r="E7" i="2"/>
  <c r="D7" i="2" s="1"/>
  <c r="E12" i="2"/>
  <c r="D12" i="2" s="1"/>
  <c r="E8" i="2"/>
  <c r="D8" i="2" s="1"/>
  <c r="E28" i="2"/>
  <c r="D28" i="2" s="1"/>
  <c r="E10" i="2"/>
  <c r="D10" i="2" s="1"/>
  <c r="E15" i="2"/>
  <c r="D15" i="2" s="1"/>
  <c r="E11" i="2"/>
  <c r="D11" i="2" s="1"/>
  <c r="E22" i="2"/>
  <c r="D22" i="2" s="1"/>
  <c r="E20" i="2"/>
  <c r="D20" i="2" s="1"/>
  <c r="E13" i="2"/>
  <c r="D13" i="2" s="1"/>
  <c r="E23" i="2"/>
  <c r="D23" i="2" s="1"/>
  <c r="E17" i="2"/>
  <c r="D17" i="2" s="1"/>
  <c r="E26" i="2"/>
  <c r="D26" i="2" s="1"/>
  <c r="E25" i="2"/>
  <c r="D25" i="2" s="1"/>
  <c r="E27" i="2"/>
  <c r="D27" i="2" s="1"/>
  <c r="E21" i="2"/>
  <c r="D21" i="2" s="1"/>
  <c r="E16" i="2"/>
  <c r="D16" i="2" s="1"/>
  <c r="E19" i="2"/>
  <c r="D19" i="2" s="1"/>
  <c r="E24" i="2"/>
  <c r="D24" i="2" s="1"/>
  <c r="E18" i="2"/>
  <c r="D18" i="2" s="1"/>
  <c r="E30" i="2" l="1"/>
  <c r="D30" i="2" l="1"/>
</calcChain>
</file>

<file path=xl/sharedStrings.xml><?xml version="1.0" encoding="utf-8"?>
<sst xmlns="http://schemas.openxmlformats.org/spreadsheetml/2006/main" count="29" uniqueCount="29">
  <si>
    <t>Администрация Центрального района города Барнаула</t>
  </si>
  <si>
    <t>Комитет жилищно-коммунального хозяйства города Барнаула</t>
  </si>
  <si>
    <t>Администрация Ленинского района города Барнаула</t>
  </si>
  <si>
    <t>Администрация Индустриального района города Барнаула</t>
  </si>
  <si>
    <t>Комитет по физической культуре и спорту города Барнаула</t>
  </si>
  <si>
    <t>Комитет по дорожному хозяйству, благоустройству, транспорту и связи города Барнаула</t>
  </si>
  <si>
    <t>Комитет по культуре города Барнаула</t>
  </si>
  <si>
    <t>Комитет по энергоресурсам и газификации города Барнаула</t>
  </si>
  <si>
    <t>Администрация Октябрьского района города Барнаула</t>
  </si>
  <si>
    <t>Комитет по социальной поддержке населения города Барнаула</t>
  </si>
  <si>
    <t>Администрация Железнодорожного района города Барнаула</t>
  </si>
  <si>
    <t>Комитет по образованию города Барнаула</t>
  </si>
  <si>
    <t>Административно-хозяйственное управление администрации г.Барнаула</t>
  </si>
  <si>
    <t>Комитет по управлению муниципальной собственностью города Барнаула</t>
  </si>
  <si>
    <t>Комитет по земельным ресурсам и землеустройству города Барнаула</t>
  </si>
  <si>
    <t>МКУ "Управление по делам гражданской обороны и чрезвычайным ситуациям г. Барнаула"</t>
  </si>
  <si>
    <t>Комитет по строительству, архитектуре и развитию города Барнаула</t>
  </si>
  <si>
    <t>Комитет по финансам, налоговой и кредитной политике города Барнаула</t>
  </si>
  <si>
    <t>Управление единого заказчика в сфере капитального строительства города Барнаула</t>
  </si>
  <si>
    <t>Счетная палата города Барнаула</t>
  </si>
  <si>
    <t>Комитет муниципального заказа</t>
  </si>
  <si>
    <t>Избирательная комиссия муниципального образования города Барнаула</t>
  </si>
  <si>
    <t>Рейтинговая оценка качества финансового менеджмента</t>
  </si>
  <si>
    <t>Суммарная оценка качества финансового менеджмента ГРБС (KFM)</t>
  </si>
  <si>
    <t>Наименование ГРБС</t>
  </si>
  <si>
    <t>№ п/п</t>
  </si>
  <si>
    <t>СВОДНЫЙ РЕЙТИНГ</t>
  </si>
  <si>
    <t>качества финансового менеджмента главных распорядителей средств бюджета города за IV квартал 2018 года</t>
  </si>
  <si>
    <t>Максимально возможная оценка качества финансового менеджмента ГРБС                                       (MAX = 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</si>
</sst>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1" applyFont="1" applyAlignment="1">
      <alignment wrapText="1"/>
    </xf>
    <xf numFmtId="165" fontId="2" fillId="0" borderId="0" xfId="0" applyNumberFormat="1" applyFont="1" applyAlignment="1">
      <alignment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97;&#1077;&#1075;&#1086;%20&#1076;&#1086;&#1089;&#1090;&#1091;&#1087;&#1072;/&#1054;&#1057;&#1055;&#1040;&#1052;&#1060;/&#1056;&#1045;&#1043;&#1051;&#1040;&#1052;&#1045;&#1053;&#1058;%20(&#1087;&#1088;&#1086;&#1094;&#1077;&#1089;&#1089;&#1085;&#1099;&#1081;%20&#1084;&#1077;&#1090;&#1086;&#1076;)/&#1060;&#1080;&#1085;&#1072;&#1085;&#1089;&#1086;&#1074;&#1099;&#1081;%20&#1084;&#1077;&#1085;&#1077;&#1076;&#1078;&#1084;&#1077;&#1085;&#1090;/&#1058;&#1040;&#1041;&#1051;&#1048;&#1062;&#1067;%202018/&#1058;&#1040;&#1041;&#1051;&#1048;&#1062;&#1067;%20IV%20&#1050;&#1042;&#1040;&#1056;&#1058;&#1040;&#1051;%202018%20&#1075;&#1086;&#1076;&#1072;%201,3028%20-%20&#1082;&#1086;&#1087;&#1080;&#1103;/C&#1074;&#1086;&#1076;&#1085;&#1072;&#1103;%20IV%20&#1082;&#1074;&#1072;&#1088;&#1090;&#1072;&#1083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сдачи"/>
      <sheetName val="главбух"/>
      <sheetName val="РАСЧЕТ"/>
      <sheetName val="СТ (рейтинг)"/>
      <sheetName val="СТ (эф-ть)"/>
      <sheetName val="Премия"/>
      <sheetName val="Динамика эф-ти"/>
      <sheetName val="Динамика КФМ"/>
      <sheetName val="Для главы 1"/>
      <sheetName val="Для главы 2"/>
      <sheetName val="ФОТ"/>
    </sheetNames>
    <sheetDataSet>
      <sheetData sheetId="0" refreshError="1"/>
      <sheetData sheetId="1" refreshError="1"/>
      <sheetData sheetId="2">
        <row r="39">
          <cell r="D39">
            <v>92</v>
          </cell>
          <cell r="E39">
            <v>68</v>
          </cell>
          <cell r="F39">
            <v>91.611111111111114</v>
          </cell>
          <cell r="G39">
            <v>87</v>
          </cell>
          <cell r="H39">
            <v>91</v>
          </cell>
          <cell r="I39">
            <v>88.611111111111114</v>
          </cell>
          <cell r="J39">
            <v>86</v>
          </cell>
          <cell r="K39">
            <v>81</v>
          </cell>
          <cell r="L39">
            <v>68.611111111111114</v>
          </cell>
          <cell r="M39">
            <v>76.375</v>
          </cell>
          <cell r="N39">
            <v>93.611111111111114</v>
          </cell>
          <cell r="O39">
            <v>64</v>
          </cell>
          <cell r="P39">
            <v>81.375</v>
          </cell>
          <cell r="Q39">
            <v>81</v>
          </cell>
          <cell r="R39">
            <v>71</v>
          </cell>
          <cell r="S39">
            <v>82</v>
          </cell>
          <cell r="T39">
            <v>91</v>
          </cell>
          <cell r="U39">
            <v>88</v>
          </cell>
          <cell r="V39">
            <v>86</v>
          </cell>
          <cell r="W39">
            <v>83.375</v>
          </cell>
          <cell r="X39">
            <v>84.375</v>
          </cell>
          <cell r="Y39">
            <v>84.375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G30"/>
  <sheetViews>
    <sheetView tabSelected="1" zoomScale="70" zoomScaleNormal="70" workbookViewId="0">
      <selection activeCell="C6" sqref="C6"/>
    </sheetView>
  </sheetViews>
  <sheetFormatPr defaultColWidth="9.140625" defaultRowHeight="15" x14ac:dyDescent="0.25"/>
  <cols>
    <col min="1" max="1" width="3.7109375" style="1" customWidth="1"/>
    <col min="2" max="2" width="7.85546875" style="1" customWidth="1"/>
    <col min="3" max="3" width="103" style="1" customWidth="1"/>
    <col min="4" max="4" width="21.7109375" style="1" customWidth="1"/>
    <col min="5" max="5" width="26.140625" style="1" customWidth="1"/>
    <col min="6" max="6" width="26.7109375" style="1" customWidth="1"/>
    <col min="7" max="12" width="9.140625" style="1"/>
    <col min="13" max="13" width="9.140625" style="1" customWidth="1"/>
    <col min="14" max="16384" width="9.140625" style="1"/>
  </cols>
  <sheetData>
    <row r="2" spans="2:7" ht="18.75" x14ac:dyDescent="0.25">
      <c r="D2" s="18"/>
    </row>
    <row r="4" spans="2:7" ht="22.15" customHeight="1" x14ac:dyDescent="0.3">
      <c r="B4" s="21" t="s">
        <v>26</v>
      </c>
      <c r="C4" s="21"/>
      <c r="D4" s="21"/>
      <c r="E4" s="21"/>
      <c r="F4" s="21"/>
      <c r="G4" s="19"/>
    </row>
    <row r="5" spans="2:7" ht="34.5" customHeight="1" x14ac:dyDescent="0.25">
      <c r="B5" s="22" t="s">
        <v>27</v>
      </c>
      <c r="C5" s="22"/>
      <c r="D5" s="22"/>
      <c r="E5" s="22"/>
      <c r="F5" s="22"/>
      <c r="G5" s="22"/>
    </row>
    <row r="6" spans="2:7" ht="108" customHeight="1" x14ac:dyDescent="0.25">
      <c r="B6" s="17" t="s">
        <v>25</v>
      </c>
      <c r="C6" s="17" t="s">
        <v>24</v>
      </c>
      <c r="D6" s="17" t="s">
        <v>22</v>
      </c>
      <c r="E6" s="17" t="s">
        <v>23</v>
      </c>
      <c r="F6" s="17" t="s">
        <v>28</v>
      </c>
    </row>
    <row r="7" spans="2:7" ht="18.75" x14ac:dyDescent="0.25">
      <c r="B7" s="7">
        <v>1</v>
      </c>
      <c r="C7" s="6" t="s">
        <v>19</v>
      </c>
      <c r="D7" s="3">
        <f>E7/F7*5</f>
        <v>4.9269005847953213</v>
      </c>
      <c r="E7" s="5">
        <f>[1]РАСЧЕТ!N39</f>
        <v>93.611111111111114</v>
      </c>
      <c r="F7" s="4">
        <v>95</v>
      </c>
    </row>
    <row r="8" spans="2:7" ht="18.75" x14ac:dyDescent="0.25">
      <c r="B8" s="7">
        <f>B7+1</f>
        <v>2</v>
      </c>
      <c r="C8" s="15" t="s">
        <v>17</v>
      </c>
      <c r="D8" s="3">
        <f t="shared" ref="D8:D28" si="0">E8/F8*5</f>
        <v>4.8421052631578947</v>
      </c>
      <c r="E8" s="5">
        <f>[1]РАСЧЕТ!D39</f>
        <v>92</v>
      </c>
      <c r="F8" s="4">
        <v>95</v>
      </c>
    </row>
    <row r="9" spans="2:7" ht="20.100000000000001" customHeight="1" x14ac:dyDescent="0.25">
      <c r="B9" s="7">
        <f t="shared" ref="B9:B28" si="1">B8+1</f>
        <v>3</v>
      </c>
      <c r="C9" s="13" t="s">
        <v>21</v>
      </c>
      <c r="D9" s="3">
        <f t="shared" si="0"/>
        <v>4.8216374269005851</v>
      </c>
      <c r="E9" s="5">
        <f>[1]РАСЧЕТ!F39</f>
        <v>91.611111111111114</v>
      </c>
      <c r="F9" s="4">
        <v>95</v>
      </c>
    </row>
    <row r="10" spans="2:7" s="11" customFormat="1" ht="20.100000000000001" customHeight="1" x14ac:dyDescent="0.25">
      <c r="B10" s="7">
        <f t="shared" si="1"/>
        <v>4</v>
      </c>
      <c r="C10" s="16" t="s">
        <v>15</v>
      </c>
      <c r="D10" s="3">
        <f t="shared" si="0"/>
        <v>4.7894736842105265</v>
      </c>
      <c r="E10" s="5">
        <f>[1]РАСЧЕТ!T39</f>
        <v>91</v>
      </c>
      <c r="F10" s="4">
        <v>95</v>
      </c>
    </row>
    <row r="11" spans="2:7" ht="18.75" x14ac:dyDescent="0.25">
      <c r="B11" s="7">
        <f t="shared" si="1"/>
        <v>5</v>
      </c>
      <c r="C11" s="15" t="s">
        <v>13</v>
      </c>
      <c r="D11" s="3">
        <f t="shared" si="0"/>
        <v>4.7894736842105265</v>
      </c>
      <c r="E11" s="5">
        <f>[1]РАСЧЕТ!H39</f>
        <v>91</v>
      </c>
      <c r="F11" s="4">
        <v>95</v>
      </c>
    </row>
    <row r="12" spans="2:7" ht="18.75" x14ac:dyDescent="0.25">
      <c r="B12" s="7">
        <f t="shared" si="1"/>
        <v>6</v>
      </c>
      <c r="C12" s="15" t="s">
        <v>18</v>
      </c>
      <c r="D12" s="3">
        <f t="shared" si="0"/>
        <v>4.6637426900584797</v>
      </c>
      <c r="E12" s="5">
        <f>[1]РАСЧЕТ!I39</f>
        <v>88.611111111111114</v>
      </c>
      <c r="F12" s="4">
        <v>95</v>
      </c>
    </row>
    <row r="13" spans="2:7" ht="18.75" x14ac:dyDescent="0.25">
      <c r="B13" s="7">
        <f t="shared" si="1"/>
        <v>7</v>
      </c>
      <c r="C13" s="6" t="s">
        <v>10</v>
      </c>
      <c r="D13" s="3">
        <f t="shared" si="0"/>
        <v>4.6315789473684212</v>
      </c>
      <c r="E13" s="5">
        <f>[1]РАСЧЕТ!U39</f>
        <v>88</v>
      </c>
      <c r="F13" s="4">
        <v>95</v>
      </c>
    </row>
    <row r="14" spans="2:7" ht="20.100000000000001" customHeight="1" x14ac:dyDescent="0.25">
      <c r="B14" s="7">
        <f t="shared" si="1"/>
        <v>8</v>
      </c>
      <c r="C14" s="13" t="s">
        <v>20</v>
      </c>
      <c r="D14" s="3">
        <f t="shared" si="0"/>
        <v>4.5789473684210522</v>
      </c>
      <c r="E14" s="5">
        <f>[1]РАСЧЕТ!G39</f>
        <v>87</v>
      </c>
      <c r="F14" s="4">
        <v>95</v>
      </c>
    </row>
    <row r="15" spans="2:7" ht="20.100000000000001" customHeight="1" x14ac:dyDescent="0.25">
      <c r="B15" s="7">
        <f t="shared" si="1"/>
        <v>9</v>
      </c>
      <c r="C15" s="15" t="s">
        <v>14</v>
      </c>
      <c r="D15" s="3">
        <f t="shared" si="0"/>
        <v>4.5263157894736841</v>
      </c>
      <c r="E15" s="5">
        <f>[1]РАСЧЕТ!J39</f>
        <v>86</v>
      </c>
      <c r="F15" s="4">
        <v>95</v>
      </c>
    </row>
    <row r="16" spans="2:7" ht="20.100000000000001" customHeight="1" x14ac:dyDescent="0.25">
      <c r="B16" s="7">
        <f t="shared" si="1"/>
        <v>10</v>
      </c>
      <c r="C16" s="12" t="s">
        <v>3</v>
      </c>
      <c r="D16" s="3">
        <f t="shared" si="0"/>
        <v>4.5263157894736841</v>
      </c>
      <c r="E16" s="5">
        <f>[1]РАСЧЕТ!V39</f>
        <v>86</v>
      </c>
      <c r="F16" s="4">
        <v>95</v>
      </c>
    </row>
    <row r="17" spans="2:6" s="11" customFormat="1" ht="20.100000000000001" customHeight="1" x14ac:dyDescent="0.25">
      <c r="B17" s="7">
        <f t="shared" si="1"/>
        <v>11</v>
      </c>
      <c r="C17" s="6" t="s">
        <v>8</v>
      </c>
      <c r="D17" s="3">
        <f t="shared" si="0"/>
        <v>4.4407894736842106</v>
      </c>
      <c r="E17" s="5">
        <f>[1]РАСЧЕТ!X39</f>
        <v>84.375</v>
      </c>
      <c r="F17" s="4">
        <v>95</v>
      </c>
    </row>
    <row r="18" spans="2:6" s="11" customFormat="1" ht="20.100000000000001" customHeight="1" x14ac:dyDescent="0.25">
      <c r="B18" s="7">
        <f t="shared" si="1"/>
        <v>12</v>
      </c>
      <c r="C18" s="6" t="s">
        <v>0</v>
      </c>
      <c r="D18" s="3">
        <f t="shared" si="0"/>
        <v>4.4407894736842106</v>
      </c>
      <c r="E18" s="5">
        <f>[1]РАСЧЕТ!Y39</f>
        <v>84.375</v>
      </c>
      <c r="F18" s="4">
        <v>95</v>
      </c>
    </row>
    <row r="19" spans="2:6" s="11" customFormat="1" ht="18.75" x14ac:dyDescent="0.25">
      <c r="B19" s="7">
        <f t="shared" si="1"/>
        <v>13</v>
      </c>
      <c r="C19" s="6" t="s">
        <v>2</v>
      </c>
      <c r="D19" s="3">
        <f t="shared" si="0"/>
        <v>4.3881578947368425</v>
      </c>
      <c r="E19" s="5">
        <f>[1]РАСЧЕТ!W39</f>
        <v>83.375</v>
      </c>
      <c r="F19" s="4">
        <v>95</v>
      </c>
    </row>
    <row r="20" spans="2:6" s="11" customFormat="1" ht="20.100000000000001" customHeight="1" x14ac:dyDescent="0.25">
      <c r="B20" s="7">
        <f t="shared" si="1"/>
        <v>14</v>
      </c>
      <c r="C20" s="14" t="s">
        <v>11</v>
      </c>
      <c r="D20" s="3">
        <f t="shared" si="0"/>
        <v>4.3157894736842106</v>
      </c>
      <c r="E20" s="5">
        <f>[1]РАСЧЕТ!S39</f>
        <v>82</v>
      </c>
      <c r="F20" s="4">
        <v>95</v>
      </c>
    </row>
    <row r="21" spans="2:6" s="11" customFormat="1" ht="20.100000000000001" customHeight="1" x14ac:dyDescent="0.25">
      <c r="B21" s="7">
        <f t="shared" si="1"/>
        <v>15</v>
      </c>
      <c r="C21" s="6" t="s">
        <v>4</v>
      </c>
      <c r="D21" s="3">
        <f t="shared" si="0"/>
        <v>4.2828947368421053</v>
      </c>
      <c r="E21" s="5">
        <f>[1]РАСЧЕТ!P39</f>
        <v>81.375</v>
      </c>
      <c r="F21" s="4">
        <v>95</v>
      </c>
    </row>
    <row r="22" spans="2:6" s="11" customFormat="1" ht="20.100000000000001" customHeight="1" x14ac:dyDescent="0.25">
      <c r="B22" s="7">
        <f t="shared" si="1"/>
        <v>16</v>
      </c>
      <c r="C22" s="6" t="s">
        <v>12</v>
      </c>
      <c r="D22" s="3">
        <f t="shared" si="0"/>
        <v>4.2631578947368425</v>
      </c>
      <c r="E22" s="5">
        <f>[1]РАСЧЕТ!K39</f>
        <v>81</v>
      </c>
      <c r="F22" s="4">
        <v>95</v>
      </c>
    </row>
    <row r="23" spans="2:6" s="11" customFormat="1" ht="20.100000000000001" customHeight="1" x14ac:dyDescent="0.25">
      <c r="B23" s="7">
        <f t="shared" si="1"/>
        <v>17</v>
      </c>
      <c r="C23" s="6" t="s">
        <v>9</v>
      </c>
      <c r="D23" s="3">
        <f t="shared" si="0"/>
        <v>4.2631578947368425</v>
      </c>
      <c r="E23" s="5">
        <f>[1]РАСЧЕТ!Q39</f>
        <v>81</v>
      </c>
      <c r="F23" s="4">
        <v>95</v>
      </c>
    </row>
    <row r="24" spans="2:6" s="11" customFormat="1" ht="20.100000000000001" customHeight="1" x14ac:dyDescent="0.25">
      <c r="B24" s="7">
        <f t="shared" si="1"/>
        <v>18</v>
      </c>
      <c r="C24" s="10" t="s">
        <v>1</v>
      </c>
      <c r="D24" s="3">
        <f t="shared" si="0"/>
        <v>4.0197368421052628</v>
      </c>
      <c r="E24" s="9">
        <f>[1]РАСЧЕТ!M39</f>
        <v>76.375</v>
      </c>
      <c r="F24" s="4">
        <v>95</v>
      </c>
    </row>
    <row r="25" spans="2:6" s="11" customFormat="1" ht="18.75" x14ac:dyDescent="0.25">
      <c r="B25" s="7">
        <f t="shared" si="1"/>
        <v>19</v>
      </c>
      <c r="C25" s="14" t="s">
        <v>6</v>
      </c>
      <c r="D25" s="3">
        <f t="shared" si="0"/>
        <v>3.736842105263158</v>
      </c>
      <c r="E25" s="5">
        <f>[1]РАСЧЕТ!R39</f>
        <v>71</v>
      </c>
      <c r="F25" s="4">
        <v>95</v>
      </c>
    </row>
    <row r="26" spans="2:6" s="11" customFormat="1" ht="20.25" customHeight="1" x14ac:dyDescent="0.25">
      <c r="B26" s="7">
        <f t="shared" si="1"/>
        <v>20</v>
      </c>
      <c r="C26" s="12" t="s">
        <v>7</v>
      </c>
      <c r="D26" s="3">
        <f t="shared" si="0"/>
        <v>3.6111111111111112</v>
      </c>
      <c r="E26" s="5">
        <f>[1]РАСЧЕТ!L39</f>
        <v>68.611111111111114</v>
      </c>
      <c r="F26" s="4">
        <v>95</v>
      </c>
    </row>
    <row r="27" spans="2:6" s="11" customFormat="1" ht="37.5" x14ac:dyDescent="0.25">
      <c r="B27" s="7">
        <f t="shared" si="1"/>
        <v>21</v>
      </c>
      <c r="C27" s="13" t="s">
        <v>5</v>
      </c>
      <c r="D27" s="3">
        <f t="shared" si="0"/>
        <v>3.5789473684210527</v>
      </c>
      <c r="E27" s="5">
        <f>[1]РАСЧЕТ!E39</f>
        <v>68</v>
      </c>
      <c r="F27" s="4">
        <v>95</v>
      </c>
    </row>
    <row r="28" spans="2:6" s="8" customFormat="1" ht="21" customHeight="1" x14ac:dyDescent="0.25">
      <c r="B28" s="7">
        <f t="shared" si="1"/>
        <v>22</v>
      </c>
      <c r="C28" s="6" t="s">
        <v>16</v>
      </c>
      <c r="D28" s="3">
        <f t="shared" si="0"/>
        <v>3.3684210526315788</v>
      </c>
      <c r="E28" s="5">
        <f>[1]РАСЧЕТ!O39</f>
        <v>64</v>
      </c>
      <c r="F28" s="4">
        <v>95</v>
      </c>
    </row>
    <row r="29" spans="2:6" ht="6" hidden="1" customHeight="1" x14ac:dyDescent="0.25">
      <c r="D29" s="20"/>
    </row>
    <row r="30" spans="2:6" ht="18.75" x14ac:dyDescent="0.25">
      <c r="D30" s="2">
        <f>AVERAGE(D7:D28)</f>
        <v>4.3548312068048922</v>
      </c>
      <c r="E30" s="2">
        <f>AVERAGE(E7:E28)</f>
        <v>82.741792929292941</v>
      </c>
      <c r="F30" s="2">
        <f>AVERAGE(F7:F28)</f>
        <v>95</v>
      </c>
    </row>
  </sheetData>
  <sortState ref="B6:G29">
    <sortCondition descending="1" ref="D7"/>
  </sortState>
  <mergeCells count="2">
    <mergeCell ref="B4:F4"/>
    <mergeCell ref="B5:G5"/>
  </mergeCells>
  <pageMargins left="0.15748031496062992" right="0.15748031496062992" top="0.54" bottom="0.74803149606299213" header="0.31496062992125984" footer="0.31496062992125984"/>
  <pageSetup paperSize="9" scale="74" orientation="landscape" r:id="rId1"/>
  <headerFooter>
    <oddHeader>&amp;L&amp;"Times New Roman,обычный"&amp;12&amp;T    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</vt:lpstr>
      <vt:lpstr>'25'!Область_печати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Владимировна Серова</dc:creator>
  <cp:lastModifiedBy>Татьяна Владимировна Серова</cp:lastModifiedBy>
  <cp:lastPrinted>2019-02-15T08:38:46Z</cp:lastPrinted>
  <dcterms:created xsi:type="dcterms:W3CDTF">2018-10-23T09:50:49Z</dcterms:created>
  <dcterms:modified xsi:type="dcterms:W3CDTF">2019-02-15T09:36:32Z</dcterms:modified>
</cp:coreProperties>
</file>