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ebnev.vs\Desktop\после экономики\"/>
    </mc:Choice>
  </mc:AlternateContent>
  <bookViews>
    <workbookView xWindow="0" yWindow="0" windowWidth="28800" windowHeight="12285" activeTab="1"/>
  </bookViews>
  <sheets>
    <sheet name="Лист1" sheetId="1" r:id="rId1"/>
    <sheet name="2029-2030" sheetId="2" r:id="rId2"/>
  </sheets>
  <definedNames>
    <definedName name="_xlnm.Print_Titles" localSheetId="1">'2029-2030'!$11:$11</definedName>
    <definedName name="_xlnm.Print_Titles" localSheetId="0">Лист1!$11:$11</definedName>
    <definedName name="_xlnm.Print_Area" localSheetId="1">'2029-2030'!$A$1:$S$98</definedName>
    <definedName name="_xlnm.Print_Area" localSheetId="0">Лист1!$A$1:$S$98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6" i="2" l="1"/>
  <c r="P96" i="2"/>
  <c r="O96" i="2"/>
  <c r="O95" i="2" s="1"/>
  <c r="N96" i="2"/>
  <c r="N95" i="2" s="1"/>
  <c r="M96" i="2"/>
  <c r="Q95" i="2"/>
  <c r="Q94" i="2" s="1"/>
  <c r="P95" i="2"/>
  <c r="P94" i="2" s="1"/>
  <c r="M95" i="2"/>
  <c r="M94" i="2" s="1"/>
  <c r="L92" i="2"/>
  <c r="K92" i="2"/>
  <c r="K87" i="2" s="1"/>
  <c r="J92" i="2"/>
  <c r="J87" i="2" s="1"/>
  <c r="I92" i="2"/>
  <c r="I87" i="2" s="1"/>
  <c r="H92" i="2"/>
  <c r="G92" i="2"/>
  <c r="G87" i="2" s="1"/>
  <c r="F92" i="2"/>
  <c r="F87" i="2" s="1"/>
  <c r="E92" i="2"/>
  <c r="E87" i="2" s="1"/>
  <c r="Q91" i="2"/>
  <c r="P91" i="2"/>
  <c r="M91" i="2"/>
  <c r="L91" i="2"/>
  <c r="K91" i="2"/>
  <c r="J91" i="2"/>
  <c r="I91" i="2"/>
  <c r="H91" i="2"/>
  <c r="G91" i="2"/>
  <c r="F91" i="2"/>
  <c r="E91" i="2"/>
  <c r="L90" i="2"/>
  <c r="K90" i="2"/>
  <c r="J90" i="2"/>
  <c r="I90" i="2"/>
  <c r="H90" i="2"/>
  <c r="G90" i="2"/>
  <c r="F90" i="2"/>
  <c r="E90" i="2"/>
  <c r="L89" i="2"/>
  <c r="K89" i="2"/>
  <c r="J89" i="2"/>
  <c r="I89" i="2"/>
  <c r="H89" i="2"/>
  <c r="G89" i="2"/>
  <c r="F89" i="2"/>
  <c r="E89" i="2"/>
  <c r="L88" i="2"/>
  <c r="K88" i="2"/>
  <c r="J88" i="2"/>
  <c r="I88" i="2"/>
  <c r="H88" i="2"/>
  <c r="G88" i="2"/>
  <c r="F88" i="2"/>
  <c r="E88" i="2"/>
  <c r="L87" i="2"/>
  <c r="H87" i="2"/>
  <c r="J86" i="2"/>
  <c r="J85" i="2" s="1"/>
  <c r="L82" i="2"/>
  <c r="I82" i="2"/>
  <c r="H82" i="2"/>
  <c r="G82" i="2"/>
  <c r="F82" i="2"/>
  <c r="E82" i="2"/>
  <c r="R79" i="2"/>
  <c r="R78" i="2"/>
  <c r="O77" i="2"/>
  <c r="L77" i="2"/>
  <c r="K77" i="2"/>
  <c r="J77" i="2"/>
  <c r="I77" i="2"/>
  <c r="H77" i="2"/>
  <c r="G77" i="2"/>
  <c r="F77" i="2"/>
  <c r="E77" i="2"/>
  <c r="R76" i="2"/>
  <c r="R75" i="2"/>
  <c r="R74" i="2"/>
  <c r="R73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R71" i="2"/>
  <c r="R70" i="2"/>
  <c r="R69" i="2"/>
  <c r="R68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R66" i="2"/>
  <c r="R64" i="2"/>
  <c r="R63" i="2"/>
  <c r="O62" i="2"/>
  <c r="N62" i="2"/>
  <c r="M62" i="2"/>
  <c r="L62" i="2"/>
  <c r="K62" i="2"/>
  <c r="J62" i="2"/>
  <c r="I62" i="2"/>
  <c r="H62" i="2"/>
  <c r="G62" i="2"/>
  <c r="F62" i="2"/>
  <c r="E62" i="2"/>
  <c r="R61" i="2"/>
  <c r="R60" i="2"/>
  <c r="R59" i="2"/>
  <c r="R58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R56" i="2"/>
  <c r="R54" i="2"/>
  <c r="R53" i="2"/>
  <c r="L52" i="2"/>
  <c r="K52" i="2"/>
  <c r="J52" i="2"/>
  <c r="I52" i="2"/>
  <c r="H52" i="2"/>
  <c r="H42" i="2" s="1"/>
  <c r="G52" i="2"/>
  <c r="F52" i="2"/>
  <c r="E52" i="2"/>
  <c r="R51" i="2"/>
  <c r="R50" i="2"/>
  <c r="R49" i="2"/>
  <c r="R48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L46" i="2"/>
  <c r="I46" i="2"/>
  <c r="H46" i="2"/>
  <c r="G46" i="2"/>
  <c r="F46" i="2"/>
  <c r="E46" i="2"/>
  <c r="L45" i="2"/>
  <c r="I45" i="2"/>
  <c r="H45" i="2"/>
  <c r="G45" i="2"/>
  <c r="F45" i="2"/>
  <c r="E45" i="2"/>
  <c r="L44" i="2"/>
  <c r="I44" i="2"/>
  <c r="H44" i="2"/>
  <c r="G44" i="2"/>
  <c r="F44" i="2"/>
  <c r="E44" i="2"/>
  <c r="L43" i="2"/>
  <c r="I43" i="2"/>
  <c r="H43" i="2"/>
  <c r="G43" i="2"/>
  <c r="F43" i="2"/>
  <c r="E43" i="2"/>
  <c r="R41" i="2"/>
  <c r="Q37" i="2"/>
  <c r="R39" i="2"/>
  <c r="R38" i="2"/>
  <c r="P37" i="2"/>
  <c r="O37" i="2"/>
  <c r="N37" i="2"/>
  <c r="M37" i="2"/>
  <c r="L37" i="2"/>
  <c r="K37" i="2"/>
  <c r="J37" i="2"/>
  <c r="I37" i="2"/>
  <c r="H37" i="2"/>
  <c r="G37" i="2"/>
  <c r="F37" i="2"/>
  <c r="E37" i="2"/>
  <c r="R34" i="2"/>
  <c r="R33" i="2"/>
  <c r="O32" i="2"/>
  <c r="N32" i="2"/>
  <c r="M32" i="2"/>
  <c r="L32" i="2"/>
  <c r="K32" i="2"/>
  <c r="J32" i="2"/>
  <c r="I32" i="2"/>
  <c r="H32" i="2"/>
  <c r="G32" i="2"/>
  <c r="F32" i="2"/>
  <c r="E32" i="2"/>
  <c r="R31" i="2"/>
  <c r="R29" i="2"/>
  <c r="R28" i="2"/>
  <c r="O27" i="2"/>
  <c r="N27" i="2"/>
  <c r="M27" i="2"/>
  <c r="L27" i="2"/>
  <c r="K27" i="2"/>
  <c r="J27" i="2"/>
  <c r="I27" i="2"/>
  <c r="H27" i="2"/>
  <c r="G27" i="2"/>
  <c r="F27" i="2"/>
  <c r="E27" i="2"/>
  <c r="R26" i="2"/>
  <c r="R25" i="2"/>
  <c r="R24" i="2"/>
  <c r="R23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P21" i="2"/>
  <c r="O21" i="2"/>
  <c r="N21" i="2"/>
  <c r="M21" i="2"/>
  <c r="L21" i="2"/>
  <c r="K21" i="2"/>
  <c r="J21" i="2"/>
  <c r="I21" i="2"/>
  <c r="I16" i="2" s="1"/>
  <c r="H21" i="2"/>
  <c r="G21" i="2"/>
  <c r="F21" i="2"/>
  <c r="F16" i="2" s="1"/>
  <c r="E21" i="2"/>
  <c r="E16" i="2" s="1"/>
  <c r="P20" i="2"/>
  <c r="O20" i="2"/>
  <c r="N20" i="2"/>
  <c r="M20" i="2"/>
  <c r="L20" i="2"/>
  <c r="K20" i="2"/>
  <c r="J20" i="2"/>
  <c r="I20" i="2"/>
  <c r="H20" i="2"/>
  <c r="G20" i="2"/>
  <c r="G15" i="2" s="1"/>
  <c r="F20" i="2"/>
  <c r="F15" i="2" s="1"/>
  <c r="E20" i="2"/>
  <c r="Q19" i="2"/>
  <c r="P19" i="2"/>
  <c r="O19" i="2"/>
  <c r="N19" i="2"/>
  <c r="M19" i="2"/>
  <c r="L19" i="2"/>
  <c r="L14" i="2" s="1"/>
  <c r="K19" i="2"/>
  <c r="J19" i="2"/>
  <c r="I19" i="2"/>
  <c r="I14" i="2" s="1"/>
  <c r="H19" i="2"/>
  <c r="H14" i="2" s="1"/>
  <c r="G19" i="2"/>
  <c r="G14" i="2" s="1"/>
  <c r="F19" i="2"/>
  <c r="F14" i="2" s="1"/>
  <c r="E19" i="2"/>
  <c r="E14" i="2" s="1"/>
  <c r="Q18" i="2"/>
  <c r="P18" i="2"/>
  <c r="O18" i="2"/>
  <c r="N18" i="2"/>
  <c r="M18" i="2"/>
  <c r="L18" i="2"/>
  <c r="L13" i="2" s="1"/>
  <c r="K18" i="2"/>
  <c r="J18" i="2"/>
  <c r="I18" i="2"/>
  <c r="H18" i="2"/>
  <c r="H13" i="2" s="1"/>
  <c r="G18" i="2"/>
  <c r="G13" i="2" s="1"/>
  <c r="F18" i="2"/>
  <c r="E18" i="2"/>
  <c r="L35" i="1"/>
  <c r="K86" i="2" l="1"/>
  <c r="R96" i="2"/>
  <c r="L42" i="2"/>
  <c r="G42" i="2"/>
  <c r="R67" i="2"/>
  <c r="E13" i="2"/>
  <c r="I13" i="2"/>
  <c r="G16" i="2"/>
  <c r="F13" i="2"/>
  <c r="H15" i="2"/>
  <c r="L15" i="2"/>
  <c r="H16" i="2"/>
  <c r="L16" i="2"/>
  <c r="F42" i="2"/>
  <c r="R57" i="2"/>
  <c r="E15" i="2"/>
  <c r="I15" i="2"/>
  <c r="H17" i="2"/>
  <c r="H12" i="2" s="1"/>
  <c r="F17" i="2"/>
  <c r="F12" i="2" s="1"/>
  <c r="J17" i="2"/>
  <c r="E17" i="2"/>
  <c r="I17" i="2"/>
  <c r="L17" i="2"/>
  <c r="L12" i="2" s="1"/>
  <c r="G17" i="2"/>
  <c r="K17" i="2"/>
  <c r="P27" i="2"/>
  <c r="O17" i="2"/>
  <c r="N17" i="2"/>
  <c r="M17" i="2"/>
  <c r="J45" i="2"/>
  <c r="J15" i="2" s="1"/>
  <c r="J84" i="2"/>
  <c r="Q27" i="2"/>
  <c r="R30" i="2"/>
  <c r="R37" i="2"/>
  <c r="M93" i="2"/>
  <c r="M89" i="2"/>
  <c r="N94" i="2"/>
  <c r="N90" i="2"/>
  <c r="R19" i="2"/>
  <c r="P32" i="2"/>
  <c r="Q32" i="2"/>
  <c r="R47" i="2"/>
  <c r="E42" i="2"/>
  <c r="I42" i="2"/>
  <c r="R55" i="2"/>
  <c r="R72" i="2"/>
  <c r="P93" i="2"/>
  <c r="P89" i="2"/>
  <c r="O94" i="2"/>
  <c r="O90" i="2"/>
  <c r="R52" i="2"/>
  <c r="P62" i="2"/>
  <c r="Q93" i="2"/>
  <c r="Q89" i="2"/>
  <c r="Q21" i="2"/>
  <c r="R21" i="2" s="1"/>
  <c r="R36" i="2"/>
  <c r="R40" i="2"/>
  <c r="P77" i="2"/>
  <c r="Q77" i="2"/>
  <c r="J46" i="2"/>
  <c r="P90" i="2"/>
  <c r="N91" i="2"/>
  <c r="R95" i="2"/>
  <c r="R18" i="2"/>
  <c r="R22" i="2"/>
  <c r="M90" i="2"/>
  <c r="Q90" i="2"/>
  <c r="O91" i="2"/>
  <c r="Q80" i="1"/>
  <c r="P80" i="1"/>
  <c r="P65" i="1"/>
  <c r="Q65" i="1" s="1"/>
  <c r="Q55" i="1"/>
  <c r="P55" i="1"/>
  <c r="P40" i="1"/>
  <c r="Q40" i="1" s="1"/>
  <c r="Q36" i="1"/>
  <c r="P36" i="1"/>
  <c r="P35" i="1"/>
  <c r="Q35" i="1" s="1"/>
  <c r="Q30" i="1"/>
  <c r="P30" i="1"/>
  <c r="R90" i="2" l="1"/>
  <c r="R91" i="2"/>
  <c r="K85" i="2"/>
  <c r="K46" i="2"/>
  <c r="K16" i="2" s="1"/>
  <c r="G12" i="2"/>
  <c r="I12" i="2"/>
  <c r="P17" i="2"/>
  <c r="R27" i="2"/>
  <c r="Q17" i="2"/>
  <c r="Q20" i="2"/>
  <c r="R20" i="2" s="1"/>
  <c r="R32" i="2"/>
  <c r="N93" i="2"/>
  <c r="N89" i="2"/>
  <c r="P92" i="2"/>
  <c r="P87" i="2" s="1"/>
  <c r="P88" i="2"/>
  <c r="Q92" i="2"/>
  <c r="Q87" i="2" s="1"/>
  <c r="Q88" i="2"/>
  <c r="Q62" i="2"/>
  <c r="R62" i="2" s="1"/>
  <c r="E12" i="2"/>
  <c r="M92" i="2"/>
  <c r="M88" i="2"/>
  <c r="J16" i="2"/>
  <c r="J44" i="2"/>
  <c r="J83" i="2"/>
  <c r="R80" i="2"/>
  <c r="R65" i="2"/>
  <c r="O93" i="2"/>
  <c r="O89" i="2"/>
  <c r="R94" i="2"/>
  <c r="R35" i="2"/>
  <c r="F45" i="1"/>
  <c r="G45" i="1"/>
  <c r="H45" i="1"/>
  <c r="I45" i="1"/>
  <c r="L45" i="1"/>
  <c r="E45" i="1"/>
  <c r="E44" i="1"/>
  <c r="K45" i="2" l="1"/>
  <c r="K15" i="2" s="1"/>
  <c r="K84" i="2"/>
  <c r="R89" i="2"/>
  <c r="R17" i="2"/>
  <c r="M87" i="2"/>
  <c r="Q86" i="2"/>
  <c r="P86" i="2"/>
  <c r="N92" i="2"/>
  <c r="N87" i="2" s="1"/>
  <c r="N88" i="2"/>
  <c r="J82" i="2"/>
  <c r="J43" i="2"/>
  <c r="R93" i="2"/>
  <c r="O92" i="2"/>
  <c r="O87" i="2" s="1"/>
  <c r="O88" i="2"/>
  <c r="J14" i="2"/>
  <c r="L20" i="1"/>
  <c r="K83" i="2" l="1"/>
  <c r="K44" i="2"/>
  <c r="K14" i="2" s="1"/>
  <c r="R88" i="2"/>
  <c r="Q85" i="2"/>
  <c r="Q46" i="2"/>
  <c r="Q16" i="2" s="1"/>
  <c r="M86" i="2"/>
  <c r="R87" i="2"/>
  <c r="J42" i="2"/>
  <c r="O86" i="2"/>
  <c r="N86" i="2"/>
  <c r="N85" i="2" s="1"/>
  <c r="J13" i="2"/>
  <c r="P46" i="2"/>
  <c r="P16" i="2" s="1"/>
  <c r="P85" i="2"/>
  <c r="R92" i="2"/>
  <c r="R23" i="1"/>
  <c r="R24" i="1"/>
  <c r="R25" i="1"/>
  <c r="R26" i="1"/>
  <c r="R28" i="1"/>
  <c r="R29" i="1"/>
  <c r="R30" i="1"/>
  <c r="R31" i="1"/>
  <c r="R33" i="1"/>
  <c r="R34" i="1"/>
  <c r="R35" i="1"/>
  <c r="R36" i="1"/>
  <c r="R38" i="1"/>
  <c r="R39" i="1"/>
  <c r="R40" i="1"/>
  <c r="R41" i="1"/>
  <c r="R48" i="1"/>
  <c r="R49" i="1"/>
  <c r="R50" i="1"/>
  <c r="R51" i="1"/>
  <c r="R53" i="1"/>
  <c r="R54" i="1"/>
  <c r="R55" i="1"/>
  <c r="R56" i="1"/>
  <c r="R58" i="1"/>
  <c r="R59" i="1"/>
  <c r="R60" i="1"/>
  <c r="R61" i="1"/>
  <c r="R63" i="1"/>
  <c r="R64" i="1"/>
  <c r="R65" i="1"/>
  <c r="R66" i="1"/>
  <c r="R68" i="1"/>
  <c r="R69" i="1"/>
  <c r="R70" i="1"/>
  <c r="R71" i="1"/>
  <c r="R73" i="1"/>
  <c r="R74" i="1"/>
  <c r="R75" i="1"/>
  <c r="R76" i="1"/>
  <c r="R80" i="1"/>
  <c r="E20" i="1"/>
  <c r="F21" i="1"/>
  <c r="F16" i="1" s="1"/>
  <c r="G21" i="1"/>
  <c r="H21" i="1"/>
  <c r="I21" i="1"/>
  <c r="J21" i="1"/>
  <c r="K21" i="1"/>
  <c r="L21" i="1"/>
  <c r="M21" i="1"/>
  <c r="N21" i="1"/>
  <c r="O21" i="1"/>
  <c r="P21" i="1"/>
  <c r="Q21" i="1"/>
  <c r="E21" i="1"/>
  <c r="F20" i="1"/>
  <c r="G20" i="1"/>
  <c r="H20" i="1"/>
  <c r="I20" i="1"/>
  <c r="J20" i="1"/>
  <c r="K20" i="1"/>
  <c r="M20" i="1"/>
  <c r="N20" i="1"/>
  <c r="O20" i="1"/>
  <c r="P20" i="1"/>
  <c r="Q20" i="1"/>
  <c r="Q19" i="1"/>
  <c r="F19" i="1"/>
  <c r="G19" i="1"/>
  <c r="H19" i="1"/>
  <c r="I19" i="1"/>
  <c r="J19" i="1"/>
  <c r="K19" i="1"/>
  <c r="L19" i="1"/>
  <c r="M19" i="1"/>
  <c r="N19" i="1"/>
  <c r="O19" i="1"/>
  <c r="P19" i="1"/>
  <c r="E19" i="1"/>
  <c r="R19" i="1" s="1"/>
  <c r="E18" i="1"/>
  <c r="F18" i="1"/>
  <c r="G18" i="1"/>
  <c r="H18" i="1"/>
  <c r="I18" i="1"/>
  <c r="I13" i="1" s="1"/>
  <c r="J18" i="1"/>
  <c r="K18" i="1"/>
  <c r="L18" i="1"/>
  <c r="M18" i="1"/>
  <c r="N18" i="1"/>
  <c r="O18" i="1"/>
  <c r="P18" i="1"/>
  <c r="Q18" i="1"/>
  <c r="F37" i="1"/>
  <c r="G37" i="1"/>
  <c r="H37" i="1"/>
  <c r="I37" i="1"/>
  <c r="J37" i="1"/>
  <c r="K37" i="1"/>
  <c r="L37" i="1"/>
  <c r="M37" i="1"/>
  <c r="N37" i="1"/>
  <c r="O37" i="1"/>
  <c r="P37" i="1"/>
  <c r="Q37" i="1"/>
  <c r="E37" i="1"/>
  <c r="F32" i="1"/>
  <c r="G32" i="1"/>
  <c r="H32" i="1"/>
  <c r="I32" i="1"/>
  <c r="J32" i="1"/>
  <c r="K32" i="1"/>
  <c r="L32" i="1"/>
  <c r="M32" i="1"/>
  <c r="N32" i="1"/>
  <c r="O32" i="1"/>
  <c r="P32" i="1"/>
  <c r="Q32" i="1"/>
  <c r="E32" i="1"/>
  <c r="F27" i="1"/>
  <c r="G27" i="1"/>
  <c r="H27" i="1"/>
  <c r="I27" i="1"/>
  <c r="J27" i="1"/>
  <c r="K27" i="1"/>
  <c r="L27" i="1"/>
  <c r="M27" i="1"/>
  <c r="N27" i="1"/>
  <c r="O27" i="1"/>
  <c r="P27" i="1"/>
  <c r="Q27" i="1"/>
  <c r="E27" i="1"/>
  <c r="F22" i="1"/>
  <c r="G22" i="1"/>
  <c r="H22" i="1"/>
  <c r="I22" i="1"/>
  <c r="J22" i="1"/>
  <c r="K22" i="1"/>
  <c r="L22" i="1"/>
  <c r="M22" i="1"/>
  <c r="N22" i="1"/>
  <c r="O22" i="1"/>
  <c r="P22" i="1"/>
  <c r="Q22" i="1"/>
  <c r="E22" i="1"/>
  <c r="R22" i="1" s="1"/>
  <c r="E82" i="1"/>
  <c r="E77" i="1"/>
  <c r="E72" i="1"/>
  <c r="E67" i="1"/>
  <c r="E62" i="1"/>
  <c r="E57" i="1"/>
  <c r="E52" i="1"/>
  <c r="E47" i="1"/>
  <c r="E43" i="1"/>
  <c r="F46" i="1"/>
  <c r="G46" i="1"/>
  <c r="H46" i="1"/>
  <c r="I46" i="1"/>
  <c r="L46" i="1"/>
  <c r="E46" i="1"/>
  <c r="F44" i="1"/>
  <c r="G44" i="1"/>
  <c r="H44" i="1"/>
  <c r="I44" i="1"/>
  <c r="L44" i="1"/>
  <c r="F43" i="1"/>
  <c r="G43" i="1"/>
  <c r="H43" i="1"/>
  <c r="I43" i="1"/>
  <c r="L43" i="1"/>
  <c r="L82" i="1"/>
  <c r="F82" i="1"/>
  <c r="G82" i="1"/>
  <c r="H82" i="1"/>
  <c r="I82" i="1"/>
  <c r="O77" i="1"/>
  <c r="P77" i="1"/>
  <c r="Q77" i="1"/>
  <c r="L77" i="1"/>
  <c r="F77" i="1"/>
  <c r="G77" i="1"/>
  <c r="H77" i="1"/>
  <c r="I77" i="1"/>
  <c r="J77" i="1"/>
  <c r="K77" i="1"/>
  <c r="M72" i="1"/>
  <c r="N72" i="1"/>
  <c r="O72" i="1"/>
  <c r="P72" i="1"/>
  <c r="Q72" i="1"/>
  <c r="L72" i="1"/>
  <c r="F72" i="1"/>
  <c r="G72" i="1"/>
  <c r="H72" i="1"/>
  <c r="I72" i="1"/>
  <c r="J72" i="1"/>
  <c r="K72" i="1"/>
  <c r="M67" i="1"/>
  <c r="N67" i="1"/>
  <c r="O67" i="1"/>
  <c r="P67" i="1"/>
  <c r="Q67" i="1"/>
  <c r="L67" i="1"/>
  <c r="F67" i="1"/>
  <c r="G67" i="1"/>
  <c r="H67" i="1"/>
  <c r="I67" i="1"/>
  <c r="J67" i="1"/>
  <c r="K67" i="1"/>
  <c r="M62" i="1"/>
  <c r="N62" i="1"/>
  <c r="O62" i="1"/>
  <c r="P62" i="1"/>
  <c r="Q62" i="1"/>
  <c r="L47" i="1"/>
  <c r="L52" i="1"/>
  <c r="L57" i="1"/>
  <c r="L62" i="1"/>
  <c r="F62" i="1"/>
  <c r="G62" i="1"/>
  <c r="H62" i="1"/>
  <c r="I62" i="1"/>
  <c r="J62" i="1"/>
  <c r="K62" i="1"/>
  <c r="M57" i="1"/>
  <c r="N57" i="1"/>
  <c r="O57" i="1"/>
  <c r="P57" i="1"/>
  <c r="Q57" i="1"/>
  <c r="F57" i="1"/>
  <c r="G57" i="1"/>
  <c r="H57" i="1"/>
  <c r="I57" i="1"/>
  <c r="J57" i="1"/>
  <c r="K57" i="1"/>
  <c r="M52" i="1"/>
  <c r="N52" i="1"/>
  <c r="O52" i="1"/>
  <c r="P52" i="1"/>
  <c r="Q52" i="1"/>
  <c r="F52" i="1"/>
  <c r="G52" i="1"/>
  <c r="H52" i="1"/>
  <c r="I52" i="1"/>
  <c r="J52" i="1"/>
  <c r="K52" i="1"/>
  <c r="M47" i="1"/>
  <c r="N47" i="1"/>
  <c r="O47" i="1"/>
  <c r="P47" i="1"/>
  <c r="Q47" i="1"/>
  <c r="F47" i="1"/>
  <c r="F42" i="1" s="1"/>
  <c r="G47" i="1"/>
  <c r="H47" i="1"/>
  <c r="I47" i="1"/>
  <c r="J47" i="1"/>
  <c r="K47" i="1"/>
  <c r="L91" i="1"/>
  <c r="F91" i="1"/>
  <c r="G91" i="1"/>
  <c r="H91" i="1"/>
  <c r="I91" i="1"/>
  <c r="J91" i="1"/>
  <c r="K91" i="1"/>
  <c r="E91" i="1"/>
  <c r="L90" i="1"/>
  <c r="L15" i="1" s="1"/>
  <c r="F90" i="1"/>
  <c r="G90" i="1"/>
  <c r="H90" i="1"/>
  <c r="I90" i="1"/>
  <c r="J90" i="1"/>
  <c r="K90" i="1"/>
  <c r="E90" i="1"/>
  <c r="L89" i="1"/>
  <c r="F89" i="1"/>
  <c r="G89" i="1"/>
  <c r="H89" i="1"/>
  <c r="I89" i="1"/>
  <c r="J89" i="1"/>
  <c r="K89" i="1"/>
  <c r="E89" i="1"/>
  <c r="L88" i="1"/>
  <c r="F88" i="1"/>
  <c r="G88" i="1"/>
  <c r="H88" i="1"/>
  <c r="I88" i="1"/>
  <c r="J88" i="1"/>
  <c r="K88" i="1"/>
  <c r="E88" i="1"/>
  <c r="G13" i="1" l="1"/>
  <c r="H14" i="1"/>
  <c r="I15" i="1"/>
  <c r="E16" i="1"/>
  <c r="H42" i="1"/>
  <c r="E42" i="1"/>
  <c r="P17" i="1"/>
  <c r="F13" i="1"/>
  <c r="G14" i="1"/>
  <c r="H15" i="1"/>
  <c r="I16" i="1"/>
  <c r="E15" i="1"/>
  <c r="G42" i="1"/>
  <c r="R57" i="1"/>
  <c r="R47" i="1"/>
  <c r="R67" i="1"/>
  <c r="R18" i="1"/>
  <c r="F14" i="1"/>
  <c r="G15" i="1"/>
  <c r="L16" i="1"/>
  <c r="H16" i="1"/>
  <c r="R72" i="1"/>
  <c r="H13" i="1"/>
  <c r="I14" i="1"/>
  <c r="F15" i="1"/>
  <c r="G16" i="1"/>
  <c r="E14" i="1"/>
  <c r="K43" i="2"/>
  <c r="K13" i="2" s="1"/>
  <c r="K82" i="2"/>
  <c r="K42" i="2" s="1"/>
  <c r="K12" i="2" s="1"/>
  <c r="P84" i="2"/>
  <c r="P45" i="2"/>
  <c r="P15" i="2" s="1"/>
  <c r="Q84" i="2"/>
  <c r="Q45" i="2"/>
  <c r="Q15" i="2" s="1"/>
  <c r="N84" i="2"/>
  <c r="N45" i="2"/>
  <c r="N15" i="2" s="1"/>
  <c r="O85" i="2"/>
  <c r="O46" i="2"/>
  <c r="O16" i="2" s="1"/>
  <c r="M85" i="2"/>
  <c r="R86" i="2"/>
  <c r="J12" i="2"/>
  <c r="R52" i="1"/>
  <c r="R27" i="1"/>
  <c r="L14" i="1"/>
  <c r="L17" i="1"/>
  <c r="H17" i="1"/>
  <c r="R37" i="1"/>
  <c r="E13" i="1"/>
  <c r="I42" i="1"/>
  <c r="R21" i="1"/>
  <c r="R62" i="1"/>
  <c r="L42" i="1"/>
  <c r="L13" i="1"/>
  <c r="R32" i="1"/>
  <c r="R20" i="1"/>
  <c r="K17" i="1"/>
  <c r="O17" i="1"/>
  <c r="G17" i="1"/>
  <c r="E17" i="1"/>
  <c r="Q17" i="1"/>
  <c r="M17" i="1"/>
  <c r="I17" i="1"/>
  <c r="N17" i="1"/>
  <c r="J17" i="1"/>
  <c r="F17" i="1"/>
  <c r="O45" i="2" l="1"/>
  <c r="O15" i="2" s="1"/>
  <c r="O84" i="2"/>
  <c r="Q83" i="2"/>
  <c r="Q44" i="2"/>
  <c r="Q14" i="2" s="1"/>
  <c r="M84" i="2"/>
  <c r="M45" i="2"/>
  <c r="R85" i="2"/>
  <c r="N83" i="2"/>
  <c r="N44" i="2"/>
  <c r="N14" i="2" s="1"/>
  <c r="P44" i="2"/>
  <c r="P14" i="2" s="1"/>
  <c r="P83" i="2"/>
  <c r="R17" i="1"/>
  <c r="Q96" i="1"/>
  <c r="P96" i="1"/>
  <c r="O96" i="1"/>
  <c r="O91" i="1" s="1"/>
  <c r="O95" i="1"/>
  <c r="M83" i="2" l="1"/>
  <c r="M44" i="2"/>
  <c r="R84" i="2"/>
  <c r="P43" i="2"/>
  <c r="P13" i="2" s="1"/>
  <c r="P82" i="2"/>
  <c r="P42" i="2" s="1"/>
  <c r="P12" i="2" s="1"/>
  <c r="Q82" i="2"/>
  <c r="Q42" i="2" s="1"/>
  <c r="Q12" i="2" s="1"/>
  <c r="Q43" i="2"/>
  <c r="Q13" i="2" s="1"/>
  <c r="M15" i="2"/>
  <c r="R15" i="2" s="1"/>
  <c r="R45" i="2"/>
  <c r="O83" i="2"/>
  <c r="O43" i="2" s="1"/>
  <c r="O13" i="2" s="1"/>
  <c r="O44" i="2"/>
  <c r="O14" i="2" s="1"/>
  <c r="N82" i="2"/>
  <c r="N81" i="2" s="1"/>
  <c r="N43" i="2"/>
  <c r="N13" i="2" s="1"/>
  <c r="Q95" i="1"/>
  <c r="Q91" i="1"/>
  <c r="O94" i="1"/>
  <c r="O89" i="1" s="1"/>
  <c r="O90" i="1"/>
  <c r="P95" i="1"/>
  <c r="P90" i="1" s="1"/>
  <c r="P91" i="1"/>
  <c r="P94" i="1" l="1"/>
  <c r="O93" i="1"/>
  <c r="O88" i="1" s="1"/>
  <c r="N46" i="2"/>
  <c r="N16" i="2" s="1"/>
  <c r="N77" i="2"/>
  <c r="N42" i="2" s="1"/>
  <c r="N12" i="2" s="1"/>
  <c r="M14" i="2"/>
  <c r="R14" i="2" s="1"/>
  <c r="R44" i="2"/>
  <c r="O82" i="2"/>
  <c r="O42" i="2" s="1"/>
  <c r="O12" i="2" s="1"/>
  <c r="M82" i="2"/>
  <c r="M43" i="2"/>
  <c r="R83" i="2"/>
  <c r="P93" i="1"/>
  <c r="P89" i="1"/>
  <c r="Q94" i="1"/>
  <c r="Q90" i="1"/>
  <c r="O92" i="1"/>
  <c r="O87" i="1" s="1"/>
  <c r="M13" i="2" l="1"/>
  <c r="R13" i="2" s="1"/>
  <c r="R43" i="2"/>
  <c r="M81" i="2"/>
  <c r="R82" i="2"/>
  <c r="Q93" i="1"/>
  <c r="Q89" i="1"/>
  <c r="P92" i="1"/>
  <c r="P88" i="1"/>
  <c r="M96" i="1"/>
  <c r="N96" i="1"/>
  <c r="N91" i="1" s="1"/>
  <c r="M46" i="2" l="1"/>
  <c r="R81" i="2"/>
  <c r="M77" i="2"/>
  <c r="M91" i="1"/>
  <c r="R91" i="1" s="1"/>
  <c r="R96" i="1"/>
  <c r="Q92" i="1"/>
  <c r="Q88" i="1"/>
  <c r="P87" i="1"/>
  <c r="P86" i="1" s="1"/>
  <c r="M95" i="1"/>
  <c r="N95" i="1"/>
  <c r="N90" i="1" s="1"/>
  <c r="M42" i="2" l="1"/>
  <c r="R77" i="2"/>
  <c r="M16" i="2"/>
  <c r="R16" i="2" s="1"/>
  <c r="R46" i="2"/>
  <c r="P85" i="1"/>
  <c r="P46" i="1"/>
  <c r="P16" i="1" s="1"/>
  <c r="R95" i="1"/>
  <c r="M90" i="1"/>
  <c r="R90" i="1" s="1"/>
  <c r="Q87" i="1"/>
  <c r="Q86" i="1" s="1"/>
  <c r="O86" i="1"/>
  <c r="O46" i="1" s="1"/>
  <c r="O16" i="1" s="1"/>
  <c r="M94" i="1"/>
  <c r="N94" i="1"/>
  <c r="N89" i="1" s="1"/>
  <c r="M12" i="2" l="1"/>
  <c r="R12" i="2" s="1"/>
  <c r="R42" i="2"/>
  <c r="Q85" i="1"/>
  <c r="Q46" i="1"/>
  <c r="Q16" i="1" s="1"/>
  <c r="P45" i="1"/>
  <c r="P15" i="1" s="1"/>
  <c r="P84" i="1"/>
  <c r="R94" i="1"/>
  <c r="M89" i="1"/>
  <c r="R89" i="1" s="1"/>
  <c r="O85" i="1"/>
  <c r="O45" i="1" s="1"/>
  <c r="O15" i="1" s="1"/>
  <c r="M93" i="1"/>
  <c r="N93" i="1"/>
  <c r="N88" i="1" s="1"/>
  <c r="R93" i="1" l="1"/>
  <c r="M88" i="1"/>
  <c r="R88" i="1" s="1"/>
  <c r="Q45" i="1"/>
  <c r="Q15" i="1" s="1"/>
  <c r="Q84" i="1"/>
  <c r="P83" i="1"/>
  <c r="P44" i="1"/>
  <c r="P14" i="1" s="1"/>
  <c r="O84" i="1"/>
  <c r="O44" i="1" s="1"/>
  <c r="O14" i="1" s="1"/>
  <c r="M92" i="1"/>
  <c r="M87" i="1" s="1"/>
  <c r="N92" i="1"/>
  <c r="N87" i="1" s="1"/>
  <c r="Q83" i="1" l="1"/>
  <c r="Q44" i="1"/>
  <c r="Q14" i="1" s="1"/>
  <c r="P82" i="1"/>
  <c r="P42" i="1" s="1"/>
  <c r="P12" i="1" s="1"/>
  <c r="P43" i="1"/>
  <c r="P13" i="1" s="1"/>
  <c r="O83" i="1"/>
  <c r="O82" i="1" l="1"/>
  <c r="O42" i="1" s="1"/>
  <c r="O12" i="1" s="1"/>
  <c r="O43" i="1"/>
  <c r="O13" i="1" s="1"/>
  <c r="Q43" i="1"/>
  <c r="Q13" i="1" s="1"/>
  <c r="Q82" i="1"/>
  <c r="Q42" i="1" s="1"/>
  <c r="Q12" i="1" s="1"/>
  <c r="M86" i="1"/>
  <c r="M85" i="1" s="1"/>
  <c r="N86" i="1"/>
  <c r="N85" i="1" s="1"/>
  <c r="F92" i="1"/>
  <c r="F87" i="1" s="1"/>
  <c r="F12" i="1" s="1"/>
  <c r="G92" i="1"/>
  <c r="G87" i="1" s="1"/>
  <c r="G12" i="1" s="1"/>
  <c r="H92" i="1"/>
  <c r="H87" i="1" s="1"/>
  <c r="H12" i="1" s="1"/>
  <c r="I92" i="1"/>
  <c r="I87" i="1" s="1"/>
  <c r="I12" i="1" s="1"/>
  <c r="J92" i="1"/>
  <c r="J87" i="1" s="1"/>
  <c r="K92" i="1"/>
  <c r="K87" i="1" s="1"/>
  <c r="L92" i="1"/>
  <c r="L87" i="1" s="1"/>
  <c r="L12" i="1" s="1"/>
  <c r="E92" i="1"/>
  <c r="R92" i="1" l="1"/>
  <c r="N84" i="1"/>
  <c r="N45" i="1"/>
  <c r="N15" i="1" s="1"/>
  <c r="M84" i="1"/>
  <c r="M83" i="1" s="1"/>
  <c r="M82" i="1" s="1"/>
  <c r="M45" i="1"/>
  <c r="M15" i="1" s="1"/>
  <c r="E87" i="1"/>
  <c r="R87" i="1" l="1"/>
  <c r="E12" i="1"/>
  <c r="N83" i="1"/>
  <c r="N82" i="1" s="1"/>
  <c r="N81" i="1" s="1"/>
  <c r="N44" i="1"/>
  <c r="N14" i="1" s="1"/>
  <c r="M81" i="1"/>
  <c r="N46" i="1" l="1"/>
  <c r="N16" i="1" s="1"/>
  <c r="N77" i="1"/>
  <c r="N42" i="1" s="1"/>
  <c r="N12" i="1" s="1"/>
  <c r="M46" i="1"/>
  <c r="M16" i="1" s="1"/>
  <c r="R81" i="1"/>
  <c r="N43" i="1"/>
  <c r="N13" i="1" s="1"/>
  <c r="M44" i="1"/>
  <c r="R79" i="1"/>
  <c r="K86" i="1"/>
  <c r="J86" i="1"/>
  <c r="K85" i="1" l="1"/>
  <c r="K45" i="1" s="1"/>
  <c r="K15" i="1" s="1"/>
  <c r="K46" i="1"/>
  <c r="K16" i="1" s="1"/>
  <c r="R86" i="1"/>
  <c r="J46" i="1"/>
  <c r="M77" i="1"/>
  <c r="M43" i="1"/>
  <c r="R78" i="1"/>
  <c r="M14" i="1"/>
  <c r="J85" i="1"/>
  <c r="K84" i="1" l="1"/>
  <c r="K44" i="1" s="1"/>
  <c r="K14" i="1" s="1"/>
  <c r="J16" i="1"/>
  <c r="R16" i="1" s="1"/>
  <c r="R46" i="1"/>
  <c r="J45" i="1"/>
  <c r="R85" i="1"/>
  <c r="M13" i="1"/>
  <c r="M42" i="1"/>
  <c r="R77" i="1"/>
  <c r="J84" i="1"/>
  <c r="K83" i="1"/>
  <c r="R45" i="1" l="1"/>
  <c r="J15" i="1"/>
  <c r="R15" i="1" s="1"/>
  <c r="K82" i="1"/>
  <c r="K42" i="1" s="1"/>
  <c r="K12" i="1" s="1"/>
  <c r="K43" i="1"/>
  <c r="K13" i="1" s="1"/>
  <c r="J44" i="1"/>
  <c r="R84" i="1"/>
  <c r="M12" i="1"/>
  <c r="J83" i="1"/>
  <c r="J82" i="1" l="1"/>
  <c r="R83" i="1"/>
  <c r="J43" i="1"/>
  <c r="J14" i="1"/>
  <c r="R14" i="1" s="1"/>
  <c r="R44" i="1"/>
  <c r="J13" i="1" l="1"/>
  <c r="R13" i="1" s="1"/>
  <c r="R43" i="1"/>
  <c r="R82" i="1"/>
  <c r="J42" i="1"/>
  <c r="J12" i="1" l="1"/>
  <c r="R12" i="1" s="1"/>
  <c r="R42" i="1"/>
</calcChain>
</file>

<file path=xl/sharedStrings.xml><?xml version="1.0" encoding="utf-8"?>
<sst xmlns="http://schemas.openxmlformats.org/spreadsheetml/2006/main" count="322" uniqueCount="65">
  <si>
    <t>№ п/п</t>
  </si>
  <si>
    <t>Мероприятие 1.1.            Разработка проектно-сметной документации на благоустройство дворовых территорий многоквартирных домов</t>
  </si>
  <si>
    <t>всего в том числе</t>
  </si>
  <si>
    <t>федеральный бюджет</t>
  </si>
  <si>
    <t>краевой бюджет</t>
  </si>
  <si>
    <t>внебюджетные источники</t>
  </si>
  <si>
    <t>Источники финансирования</t>
  </si>
  <si>
    <t>2018 год</t>
  </si>
  <si>
    <t>Мероприятие 3.1.                                   Благоустройство территорий города, находящихся в ведении юридических лиц и индивидуальных предпринимателей</t>
  </si>
  <si>
    <t>Срок реали-зации</t>
  </si>
  <si>
    <t>Всего:</t>
  </si>
  <si>
    <t>КЖКХ, АЖР, АИР, АЛР, АОР, АЦР, заинтересо-ванные лица</t>
  </si>
  <si>
    <t xml:space="preserve"> ОТ,   заинтересо-ванные лица</t>
  </si>
  <si>
    <t>Цель, задача,                   мероприятие</t>
  </si>
  <si>
    <t xml:space="preserve"> </t>
  </si>
  <si>
    <t>УЕЗ</t>
  </si>
  <si>
    <t>2023 год</t>
  </si>
  <si>
    <t>2024 год</t>
  </si>
  <si>
    <t>Мероприятие 1.2.          Проверка сметной документации на достоверность сметной стоимости работ по благоустройству дворовых территорий многоквартирных домов</t>
  </si>
  <si>
    <t>КЖКХ</t>
  </si>
  <si>
    <t>Мероприятие 1.4.                     Контроль качества выполнения работ по благоустройству дворовых территорий многоквартирных домов</t>
  </si>
  <si>
    <t>Мероприятие 2.1.                                      Разработка проектно-сметной документации на благоустройство общественных территорий города</t>
  </si>
  <si>
    <t>Мероприятие 2.2.                                   Работы по  благоустройству общественных территорий города</t>
  </si>
  <si>
    <t>Мероприятие 2.3.                                  Контроль качества выполнения работ по благоустройству общественных территорий города</t>
  </si>
  <si>
    <t>городской  бюджет</t>
  </si>
  <si>
    <t>городской бюджет</t>
  </si>
  <si>
    <t>Ответствен-ный исполнитель, соисполните-ли, участники Программы</t>
  </si>
  <si>
    <t>Сумма расходов по годам реализации, тыс. рублей</t>
  </si>
  <si>
    <t>2019 год</t>
  </si>
  <si>
    <t>АЦР, заинтересо-ванные лица</t>
  </si>
  <si>
    <t>2020 год</t>
  </si>
  <si>
    <t>2021 год</t>
  </si>
  <si>
    <t xml:space="preserve">2022 год </t>
  </si>
  <si>
    <t xml:space="preserve">КЖКХ, АЖР, АИР, АЛР, АОР, </t>
  </si>
  <si>
    <t>Задача 1.                                        Повышение  уровня благоустройства  дворовых территорий города</t>
  </si>
  <si>
    <t>Задача 3.                                     Повышение  уровня благоустройства территорий города, находящихся в ведении юридических лиц и индивидуальных предпринимателей</t>
  </si>
  <si>
    <t>Задача 2.                                      Повышение  уровня благоустройства общественных территорий города</t>
  </si>
  <si>
    <t>заинтересо-ванные лица</t>
  </si>
  <si>
    <t>Цель - создание благоприятных условий жизнедеятельности населения города повышение  качества                   и комфорта    городской среды</t>
  </si>
  <si>
    <t>2025 год</t>
  </si>
  <si>
    <t xml:space="preserve">КЖКХ, КБ, УЕЗ, ОТ, АЖР, АИР, АЛР, АОР, АЦР, </t>
  </si>
  <si>
    <t>КБ</t>
  </si>
  <si>
    <t xml:space="preserve">  КДХБТС, КБ, УЕЗ </t>
  </si>
  <si>
    <t>КДХБТС</t>
  </si>
  <si>
    <t>0,0</t>
  </si>
  <si>
    <t>2018 - 2023</t>
  </si>
  <si>
    <t xml:space="preserve">КЖКХ, АЖР, АИР, АЛР, АОР, АЦР, </t>
  </si>
  <si>
    <t>Мероприятие 1.3.                     Работы по благоустройству  дворовых территорий многоквартирных домов</t>
  </si>
  <si>
    <t>2026 год</t>
  </si>
  <si>
    <t>2027 год</t>
  </si>
  <si>
    <t>Приложение 4
к постановлению 
администрации города
от ____________№________
Приложение 4
к муниципальной программе 
«Формирование современной 
городской среды города Барнаула»</t>
  </si>
  <si>
    <t>ПЕРЕЧЕНЬ
мероприятий Программы</t>
  </si>
  <si>
    <t>2030 год</t>
  </si>
  <si>
    <t>2018 - 2030</t>
  </si>
  <si>
    <t>2023 - 2030</t>
  </si>
  <si>
    <t>2028 год</t>
  </si>
  <si>
    <t>2029 год</t>
  </si>
  <si>
    <t>* При доведении бюджетных ассигнований из федерального и краевого бюджетов  в 2026-2030 годах, при согласии собственников помещений в многоквартирных домах на софинансирование благоустроительных работ из дополнительного перечня работ в 2025-2030 годах объемы финансирования подлежат уточнению.</t>
  </si>
  <si>
    <t>** В 2025-2030 годах объем средств федерального и краевого бюджетов указан в соответствии  с соглашениями, заключенными администрацией города с Министерством строительства и жилищно-коммунального хозяйства Алтайского края от 21.01.2025 №01701000-1-2025-017.</t>
  </si>
  <si>
    <t>2018 - 2028</t>
  </si>
  <si>
    <t>2019 - 2025</t>
  </si>
  <si>
    <t>2018 - 2025</t>
  </si>
  <si>
    <t>2023 - 2026</t>
  </si>
  <si>
    <t>2024 - 2030</t>
  </si>
  <si>
    <t xml:space="preserve">КЖКХ, КДХБТС, КБ, УЕЗ, ОТ, АЖР, АИР, АЛР, АОР, АЦР,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</si>
</sst>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"/>
  </numFmts>
  <fonts count="10" x14ac:knownFonts="1"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6"/>
      <color theme="1"/>
      <name val="PT Astra Serif"/>
      <family val="1"/>
      <charset val="204"/>
    </font>
    <font>
      <sz val="14"/>
      <color theme="1"/>
      <name val="PT Astra Serif"/>
      <family val="1"/>
      <charset val="204"/>
    </font>
    <font>
      <b/>
      <sz val="14"/>
      <color theme="1"/>
      <name val="PT Astra Serif"/>
      <family val="1"/>
      <charset val="204"/>
    </font>
    <font>
      <sz val="14"/>
      <name val="PT Astra Serif"/>
      <family val="1"/>
      <charset val="204"/>
    </font>
    <font>
      <sz val="22"/>
      <color theme="1"/>
      <name val="PT Astra Serif"/>
      <family val="1"/>
      <charset val="204"/>
    </font>
    <font>
      <sz val="18"/>
      <color theme="1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65" fontId="3" fillId="0" borderId="0" xfId="0" applyNumberFormat="1" applyFont="1" applyFill="1"/>
    <xf numFmtId="165" fontId="7" fillId="0" borderId="1" xfId="0" applyNumberFormat="1" applyFont="1" applyFill="1" applyBorder="1" applyAlignment="1">
      <alignment horizontal="center" vertical="center"/>
    </xf>
    <xf numFmtId="165" fontId="9" fillId="0" borderId="0" xfId="0" applyNumberFormat="1" applyFont="1" applyFill="1" applyAlignment="1">
      <alignment horizontal="left" vertical="top" wrapText="1"/>
    </xf>
    <xf numFmtId="164" fontId="0" fillId="2" borderId="0" xfId="0" applyNumberFormat="1" applyFill="1"/>
    <xf numFmtId="0" fontId="0" fillId="2" borderId="0" xfId="0" applyFill="1"/>
    <xf numFmtId="0" fontId="3" fillId="0" borderId="0" xfId="0" applyFont="1" applyFill="1"/>
    <xf numFmtId="164" fontId="3" fillId="0" borderId="0" xfId="0" applyNumberFormat="1" applyFont="1" applyFill="1"/>
    <xf numFmtId="165" fontId="4" fillId="0" borderId="0" xfId="0" applyNumberFormat="1" applyFont="1" applyFill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164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top" wrapText="1"/>
    </xf>
    <xf numFmtId="0" fontId="9" fillId="0" borderId="0" xfId="0" applyFont="1" applyFill="1" applyAlignment="1">
      <alignment horizontal="left" vertical="top" wrapText="1"/>
    </xf>
    <xf numFmtId="164" fontId="9" fillId="0" borderId="0" xfId="0" applyNumberFormat="1" applyFont="1" applyFill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4" fontId="0" fillId="3" borderId="0" xfId="0" applyNumberFormat="1" applyFill="1"/>
    <xf numFmtId="0" fontId="0" fillId="3" borderId="0" xfId="0" applyFill="1"/>
    <xf numFmtId="164" fontId="0" fillId="4" borderId="0" xfId="0" applyNumberFormat="1" applyFill="1"/>
    <xf numFmtId="0" fontId="0" fillId="4" borderId="0" xfId="0" applyFill="1"/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4" fontId="0" fillId="5" borderId="0" xfId="0" applyNumberFormat="1" applyFill="1"/>
    <xf numFmtId="0" fontId="0" fillId="5" borderId="0" xfId="0" applyFill="1"/>
    <xf numFmtId="165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justify" vertical="top" wrapText="1"/>
    </xf>
    <xf numFmtId="0" fontId="8" fillId="0" borderId="5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165" fontId="5" fillId="0" borderId="4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"/>
  <sheetViews>
    <sheetView view="pageBreakPreview" topLeftCell="A4" zoomScale="80" zoomScaleNormal="80" zoomScaleSheetLayoutView="80" zoomScalePageLayoutView="80" workbookViewId="0">
      <selection activeCell="L36" sqref="L36"/>
    </sheetView>
  </sheetViews>
  <sheetFormatPr defaultRowHeight="15" x14ac:dyDescent="0.25"/>
  <cols>
    <col min="1" max="1" width="6.5703125" style="9" customWidth="1"/>
    <col min="2" max="2" width="28.42578125" style="9" customWidth="1"/>
    <col min="3" max="3" width="8.42578125" style="9" customWidth="1"/>
    <col min="4" max="4" width="15.7109375" style="9" customWidth="1"/>
    <col min="5" max="5" width="13.140625" style="10" customWidth="1"/>
    <col min="6" max="6" width="13.28515625" style="10" customWidth="1"/>
    <col min="7" max="8" width="13.5703125" style="10" customWidth="1"/>
    <col min="9" max="9" width="15" style="10" customWidth="1"/>
    <col min="10" max="10" width="14.5703125" style="10" customWidth="1"/>
    <col min="11" max="11" width="15" style="10" customWidth="1"/>
    <col min="12" max="14" width="18.28515625" style="4" bestFit="1" customWidth="1"/>
    <col min="15" max="17" width="18.28515625" style="4" customWidth="1"/>
    <col min="18" max="18" width="19.7109375" style="4" bestFit="1" customWidth="1"/>
    <col min="19" max="19" width="22.42578125" style="9" customWidth="1"/>
    <col min="20" max="20" width="10.28515625" bestFit="1" customWidth="1"/>
    <col min="22" max="24" width="10.28515625" bestFit="1" customWidth="1"/>
  </cols>
  <sheetData>
    <row r="1" spans="1:23" ht="225.75" customHeight="1" x14ac:dyDescent="0.3">
      <c r="N1" s="11"/>
      <c r="O1" s="11"/>
      <c r="P1" s="11"/>
      <c r="Q1" s="62" t="s">
        <v>50</v>
      </c>
      <c r="R1" s="62"/>
      <c r="S1" s="62"/>
    </row>
    <row r="5" spans="1:23" ht="48" customHeight="1" x14ac:dyDescent="0.3">
      <c r="A5" s="63" t="s">
        <v>51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</row>
    <row r="8" spans="1:23" ht="18.75" x14ac:dyDescent="0.3">
      <c r="A8" s="41" t="s">
        <v>0</v>
      </c>
      <c r="B8" s="41" t="s">
        <v>13</v>
      </c>
      <c r="C8" s="41" t="s">
        <v>9</v>
      </c>
      <c r="D8" s="41" t="s">
        <v>26</v>
      </c>
      <c r="E8" s="68" t="s">
        <v>27</v>
      </c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41" t="s">
        <v>6</v>
      </c>
    </row>
    <row r="9" spans="1:23" ht="15" customHeight="1" x14ac:dyDescent="0.25">
      <c r="A9" s="41"/>
      <c r="B9" s="41"/>
      <c r="C9" s="41"/>
      <c r="D9" s="41"/>
      <c r="E9" s="59" t="s">
        <v>7</v>
      </c>
      <c r="F9" s="59" t="s">
        <v>28</v>
      </c>
      <c r="G9" s="59" t="s">
        <v>30</v>
      </c>
      <c r="H9" s="59" t="s">
        <v>31</v>
      </c>
      <c r="I9" s="59" t="s">
        <v>32</v>
      </c>
      <c r="J9" s="66" t="s">
        <v>16</v>
      </c>
      <c r="K9" s="66" t="s">
        <v>17</v>
      </c>
      <c r="L9" s="60" t="s">
        <v>39</v>
      </c>
      <c r="M9" s="60" t="s">
        <v>48</v>
      </c>
      <c r="N9" s="60" t="s">
        <v>49</v>
      </c>
      <c r="O9" s="60" t="s">
        <v>55</v>
      </c>
      <c r="P9" s="60" t="s">
        <v>56</v>
      </c>
      <c r="Q9" s="60" t="s">
        <v>52</v>
      </c>
      <c r="R9" s="65" t="s">
        <v>10</v>
      </c>
      <c r="S9" s="41"/>
    </row>
    <row r="10" spans="1:23" ht="117" customHeight="1" x14ac:dyDescent="0.25">
      <c r="A10" s="41"/>
      <c r="B10" s="41"/>
      <c r="C10" s="41"/>
      <c r="D10" s="41"/>
      <c r="E10" s="59"/>
      <c r="F10" s="59"/>
      <c r="G10" s="59"/>
      <c r="H10" s="59"/>
      <c r="I10" s="59"/>
      <c r="J10" s="67"/>
      <c r="K10" s="67"/>
      <c r="L10" s="61"/>
      <c r="M10" s="61"/>
      <c r="N10" s="61"/>
      <c r="O10" s="61"/>
      <c r="P10" s="61"/>
      <c r="Q10" s="61"/>
      <c r="R10" s="65"/>
      <c r="S10" s="41"/>
    </row>
    <row r="11" spans="1:23" ht="18.75" x14ac:dyDescent="0.25">
      <c r="A11" s="12">
        <v>1</v>
      </c>
      <c r="B11" s="21">
        <v>2</v>
      </c>
      <c r="C11" s="21">
        <v>3</v>
      </c>
      <c r="D11" s="12">
        <v>4</v>
      </c>
      <c r="E11" s="21">
        <v>5</v>
      </c>
      <c r="F11" s="21">
        <v>6</v>
      </c>
      <c r="G11" s="12">
        <v>7</v>
      </c>
      <c r="H11" s="21">
        <v>8</v>
      </c>
      <c r="I11" s="21">
        <v>9</v>
      </c>
      <c r="J11" s="12">
        <v>10</v>
      </c>
      <c r="K11" s="21">
        <v>11</v>
      </c>
      <c r="L11" s="21">
        <v>12</v>
      </c>
      <c r="M11" s="12">
        <v>13</v>
      </c>
      <c r="N11" s="21">
        <v>14</v>
      </c>
      <c r="O11" s="21">
        <v>15</v>
      </c>
      <c r="P11" s="12">
        <v>16</v>
      </c>
      <c r="Q11" s="21">
        <v>17</v>
      </c>
      <c r="R11" s="21">
        <v>18</v>
      </c>
      <c r="S11" s="12">
        <v>19</v>
      </c>
    </row>
    <row r="12" spans="1:23" s="8" customFormat="1" ht="28.5" customHeight="1" x14ac:dyDescent="0.25">
      <c r="A12" s="56">
        <v>1</v>
      </c>
      <c r="B12" s="48" t="s">
        <v>38</v>
      </c>
      <c r="C12" s="42" t="s">
        <v>53</v>
      </c>
      <c r="D12" s="41" t="s">
        <v>40</v>
      </c>
      <c r="E12" s="22">
        <f>E17+E42+E87</f>
        <v>231001.8</v>
      </c>
      <c r="F12" s="22">
        <f t="shared" ref="F12:Q12" si="0">F17+F42+F87</f>
        <v>309475.90000000002</v>
      </c>
      <c r="G12" s="22">
        <f t="shared" si="0"/>
        <v>269743.89999999997</v>
      </c>
      <c r="H12" s="22">
        <f t="shared" si="0"/>
        <v>403956.2</v>
      </c>
      <c r="I12" s="22">
        <f t="shared" si="0"/>
        <v>486718.1</v>
      </c>
      <c r="J12" s="22">
        <f t="shared" si="0"/>
        <v>652808.89999999991</v>
      </c>
      <c r="K12" s="22">
        <f t="shared" si="0"/>
        <v>465937.30000000005</v>
      </c>
      <c r="L12" s="23">
        <f>L17+L42+L87</f>
        <v>461033.92326999991</v>
      </c>
      <c r="M12" s="23">
        <f t="shared" si="0"/>
        <v>215443.86189</v>
      </c>
      <c r="N12" s="23">
        <f t="shared" si="0"/>
        <v>231683.62258999998</v>
      </c>
      <c r="O12" s="23">
        <f t="shared" si="0"/>
        <v>91652.1</v>
      </c>
      <c r="P12" s="23">
        <f t="shared" si="0"/>
        <v>95318.183999999994</v>
      </c>
      <c r="Q12" s="23">
        <f t="shared" si="0"/>
        <v>99130.911359999998</v>
      </c>
      <c r="R12" s="23">
        <f>SUM(E12:Q12)</f>
        <v>4013904.7031099992</v>
      </c>
      <c r="S12" s="13" t="s">
        <v>2</v>
      </c>
      <c r="T12" s="7"/>
      <c r="V12" s="7"/>
      <c r="W12" s="7"/>
    </row>
    <row r="13" spans="1:23" s="8" customFormat="1" ht="36.75" customHeight="1" x14ac:dyDescent="0.3">
      <c r="A13" s="39"/>
      <c r="B13" s="49"/>
      <c r="C13" s="43"/>
      <c r="D13" s="41"/>
      <c r="E13" s="22">
        <f>E18+E43+E88</f>
        <v>200942.8</v>
      </c>
      <c r="F13" s="22">
        <f t="shared" ref="F13:Q13" si="1">F18+F43+F88</f>
        <v>290070</v>
      </c>
      <c r="G13" s="22">
        <f t="shared" si="1"/>
        <v>135336.70000000001</v>
      </c>
      <c r="H13" s="22">
        <f t="shared" si="1"/>
        <v>216810</v>
      </c>
      <c r="I13" s="22">
        <f t="shared" si="1"/>
        <v>224236</v>
      </c>
      <c r="J13" s="22">
        <f t="shared" si="1"/>
        <v>235129.59999999998</v>
      </c>
      <c r="K13" s="22">
        <f t="shared" si="1"/>
        <v>179302</v>
      </c>
      <c r="L13" s="23">
        <f t="shared" si="1"/>
        <v>95216.9</v>
      </c>
      <c r="M13" s="23">
        <f t="shared" si="1"/>
        <v>124292.40000000001</v>
      </c>
      <c r="N13" s="23">
        <f t="shared" si="1"/>
        <v>121378.6</v>
      </c>
      <c r="O13" s="23">
        <f t="shared" si="1"/>
        <v>0</v>
      </c>
      <c r="P13" s="23">
        <f t="shared" si="1"/>
        <v>0</v>
      </c>
      <c r="Q13" s="23">
        <f t="shared" si="1"/>
        <v>0</v>
      </c>
      <c r="R13" s="23">
        <f t="shared" ref="R13:R76" si="2">SUM(E13:Q13)</f>
        <v>1822715</v>
      </c>
      <c r="S13" s="14" t="s">
        <v>3</v>
      </c>
      <c r="T13" s="7"/>
      <c r="V13" s="7"/>
    </row>
    <row r="14" spans="1:23" s="8" customFormat="1" ht="33" customHeight="1" x14ac:dyDescent="0.3">
      <c r="A14" s="39"/>
      <c r="B14" s="49"/>
      <c r="C14" s="43"/>
      <c r="D14" s="41"/>
      <c r="E14" s="22">
        <f>E19+E44+E89</f>
        <v>15124.7</v>
      </c>
      <c r="F14" s="22">
        <f t="shared" ref="F14:Q14" si="3">F19+F44+F89</f>
        <v>2930</v>
      </c>
      <c r="G14" s="22">
        <f t="shared" si="3"/>
        <v>102615.29999999999</v>
      </c>
      <c r="H14" s="22">
        <f t="shared" si="3"/>
        <v>103968.4</v>
      </c>
      <c r="I14" s="22">
        <f t="shared" si="3"/>
        <v>153193.4</v>
      </c>
      <c r="J14" s="22">
        <f t="shared" si="3"/>
        <v>146175.1</v>
      </c>
      <c r="K14" s="22">
        <f t="shared" si="3"/>
        <v>171811.1</v>
      </c>
      <c r="L14" s="23">
        <f t="shared" si="3"/>
        <v>171405.78686999998</v>
      </c>
      <c r="M14" s="23">
        <f t="shared" si="3"/>
        <v>1255.4787900000001</v>
      </c>
      <c r="N14" s="23">
        <f t="shared" si="3"/>
        <v>1226.04646</v>
      </c>
      <c r="O14" s="23">
        <f t="shared" si="3"/>
        <v>0</v>
      </c>
      <c r="P14" s="23">
        <f t="shared" si="3"/>
        <v>0</v>
      </c>
      <c r="Q14" s="23">
        <f t="shared" si="3"/>
        <v>0</v>
      </c>
      <c r="R14" s="23">
        <f t="shared" si="2"/>
        <v>869705.31211999978</v>
      </c>
      <c r="S14" s="15" t="s">
        <v>4</v>
      </c>
      <c r="T14" s="7"/>
      <c r="V14" s="7"/>
    </row>
    <row r="15" spans="1:23" s="8" customFormat="1" ht="39" customHeight="1" x14ac:dyDescent="0.25">
      <c r="A15" s="39"/>
      <c r="B15" s="49"/>
      <c r="C15" s="43"/>
      <c r="D15" s="41"/>
      <c r="E15" s="22">
        <f>E20+E45+E90</f>
        <v>11239.400000000001</v>
      </c>
      <c r="F15" s="22">
        <f t="shared" ref="F15:Q15" si="4">F20+F45+F90</f>
        <v>10981.8</v>
      </c>
      <c r="G15" s="22">
        <f t="shared" si="4"/>
        <v>18147.099999999999</v>
      </c>
      <c r="H15" s="22">
        <f t="shared" si="4"/>
        <v>75000.600000000006</v>
      </c>
      <c r="I15" s="22">
        <f t="shared" si="4"/>
        <v>94931.700000000012</v>
      </c>
      <c r="J15" s="22">
        <f t="shared" si="4"/>
        <v>248099.19999999995</v>
      </c>
      <c r="K15" s="22">
        <f t="shared" si="4"/>
        <v>99075.1</v>
      </c>
      <c r="L15" s="23">
        <f>L20+L45+L90</f>
        <v>181277.3364</v>
      </c>
      <c r="M15" s="23">
        <f>M20+M45+M90</f>
        <v>84081.783099999986</v>
      </c>
      <c r="N15" s="23">
        <f t="shared" si="4"/>
        <v>102101.97613</v>
      </c>
      <c r="O15" s="23">
        <f t="shared" si="4"/>
        <v>83279.7</v>
      </c>
      <c r="P15" s="23">
        <f t="shared" si="4"/>
        <v>86610.888000000006</v>
      </c>
      <c r="Q15" s="23">
        <f t="shared" si="4"/>
        <v>90075.323520000005</v>
      </c>
      <c r="R15" s="23">
        <f t="shared" si="2"/>
        <v>1184901.9071500001</v>
      </c>
      <c r="S15" s="12" t="s">
        <v>24</v>
      </c>
      <c r="T15" s="7"/>
      <c r="V15" s="7"/>
    </row>
    <row r="16" spans="1:23" s="8" customFormat="1" ht="34.5" customHeight="1" x14ac:dyDescent="0.25">
      <c r="A16" s="40"/>
      <c r="B16" s="52"/>
      <c r="C16" s="44"/>
      <c r="D16" s="21" t="s">
        <v>37</v>
      </c>
      <c r="E16" s="22">
        <f>E21+E46+E91</f>
        <v>3694.9</v>
      </c>
      <c r="F16" s="22">
        <f t="shared" ref="F16:Q16" si="5">F21+F46+F91</f>
        <v>5494.1</v>
      </c>
      <c r="G16" s="22">
        <f t="shared" si="5"/>
        <v>13644.8</v>
      </c>
      <c r="H16" s="22">
        <f t="shared" si="5"/>
        <v>8177.2</v>
      </c>
      <c r="I16" s="22">
        <f t="shared" si="5"/>
        <v>14357</v>
      </c>
      <c r="J16" s="22">
        <f t="shared" si="5"/>
        <v>23405</v>
      </c>
      <c r="K16" s="22">
        <f t="shared" si="5"/>
        <v>15749.1</v>
      </c>
      <c r="L16" s="23">
        <f t="shared" si="5"/>
        <v>13133.9</v>
      </c>
      <c r="M16" s="23">
        <f t="shared" si="5"/>
        <v>5814.2</v>
      </c>
      <c r="N16" s="23">
        <f t="shared" si="5"/>
        <v>6977</v>
      </c>
      <c r="O16" s="23">
        <f t="shared" si="5"/>
        <v>8372.4</v>
      </c>
      <c r="P16" s="23">
        <f t="shared" si="5"/>
        <v>8707.2960000000003</v>
      </c>
      <c r="Q16" s="23">
        <f t="shared" si="5"/>
        <v>9055.5878400000001</v>
      </c>
      <c r="R16" s="23">
        <f t="shared" si="2"/>
        <v>136582.48384</v>
      </c>
      <c r="S16" s="13" t="s">
        <v>5</v>
      </c>
      <c r="T16" s="7"/>
      <c r="V16" s="7"/>
    </row>
    <row r="17" spans="1:24" s="8" customFormat="1" ht="27.75" customHeight="1" x14ac:dyDescent="0.25">
      <c r="A17" s="34">
        <v>2</v>
      </c>
      <c r="B17" s="35" t="s">
        <v>34</v>
      </c>
      <c r="C17" s="41" t="s">
        <v>53</v>
      </c>
      <c r="D17" s="41" t="s">
        <v>11</v>
      </c>
      <c r="E17" s="22">
        <f>E22+E27+E32+E37</f>
        <v>109881.4</v>
      </c>
      <c r="F17" s="22">
        <f t="shared" ref="F17:Q17" si="6">F22+F27+F32+F37</f>
        <v>194962.69999999998</v>
      </c>
      <c r="G17" s="22">
        <f t="shared" si="6"/>
        <v>218073.5</v>
      </c>
      <c r="H17" s="22">
        <f t="shared" si="6"/>
        <v>148641.1</v>
      </c>
      <c r="I17" s="22">
        <f t="shared" si="6"/>
        <v>246216.29999999996</v>
      </c>
      <c r="J17" s="22">
        <f t="shared" si="6"/>
        <v>334838.99999999994</v>
      </c>
      <c r="K17" s="22">
        <f t="shared" si="6"/>
        <v>212745.00000000003</v>
      </c>
      <c r="L17" s="23">
        <f t="shared" si="6"/>
        <v>190835.28104999996</v>
      </c>
      <c r="M17" s="23">
        <f t="shared" si="6"/>
        <v>119272.09999999999</v>
      </c>
      <c r="N17" s="23">
        <f t="shared" si="6"/>
        <v>143026.51579</v>
      </c>
      <c r="O17" s="23">
        <f t="shared" si="6"/>
        <v>20409.600000000002</v>
      </c>
      <c r="P17" s="23">
        <f t="shared" si="6"/>
        <v>21225.984</v>
      </c>
      <c r="Q17" s="23">
        <f t="shared" si="6"/>
        <v>22075.023359999999</v>
      </c>
      <c r="R17" s="23">
        <f t="shared" si="2"/>
        <v>1982203.5041999999</v>
      </c>
      <c r="S17" s="13" t="s">
        <v>2</v>
      </c>
      <c r="T17" s="7"/>
      <c r="V17" s="7"/>
    </row>
    <row r="18" spans="1:24" s="8" customFormat="1" ht="37.5" x14ac:dyDescent="0.3">
      <c r="A18" s="34"/>
      <c r="B18" s="35"/>
      <c r="C18" s="45"/>
      <c r="D18" s="41"/>
      <c r="E18" s="22">
        <f>E23+E28+E33+E38</f>
        <v>94136.6</v>
      </c>
      <c r="F18" s="22">
        <f t="shared" ref="F18:Q18" si="7">F23+F28+F33+F38</f>
        <v>180899.9</v>
      </c>
      <c r="G18" s="22">
        <f t="shared" si="7"/>
        <v>130612</v>
      </c>
      <c r="H18" s="22">
        <f t="shared" si="7"/>
        <v>117810</v>
      </c>
      <c r="I18" s="22">
        <f t="shared" si="7"/>
        <v>213677.4</v>
      </c>
      <c r="J18" s="22">
        <f t="shared" si="7"/>
        <v>132562.9</v>
      </c>
      <c r="K18" s="22">
        <f t="shared" si="7"/>
        <v>158213</v>
      </c>
      <c r="L18" s="23">
        <f t="shared" si="7"/>
        <v>72081.788539999994</v>
      </c>
      <c r="M18" s="23">
        <f t="shared" si="7"/>
        <v>99768.24</v>
      </c>
      <c r="N18" s="23">
        <f t="shared" si="7"/>
        <v>104138.1</v>
      </c>
      <c r="O18" s="23">
        <f t="shared" si="7"/>
        <v>0</v>
      </c>
      <c r="P18" s="23">
        <f t="shared" si="7"/>
        <v>0</v>
      </c>
      <c r="Q18" s="23">
        <f t="shared" si="7"/>
        <v>0</v>
      </c>
      <c r="R18" s="23">
        <f t="shared" si="2"/>
        <v>1303899.9285400002</v>
      </c>
      <c r="S18" s="14" t="s">
        <v>3</v>
      </c>
      <c r="T18" s="7"/>
      <c r="V18" s="7"/>
    </row>
    <row r="19" spans="1:24" ht="18.75" x14ac:dyDescent="0.3">
      <c r="A19" s="34"/>
      <c r="B19" s="35"/>
      <c r="C19" s="45"/>
      <c r="D19" s="41"/>
      <c r="E19" s="22">
        <f>E24+E29+E34+E39</f>
        <v>7085.5999999999995</v>
      </c>
      <c r="F19" s="22">
        <f t="shared" ref="F19:P19" si="8">F24+F29+F34+F39</f>
        <v>1827.3</v>
      </c>
      <c r="G19" s="22">
        <f t="shared" si="8"/>
        <v>62567.6</v>
      </c>
      <c r="H19" s="22">
        <f t="shared" si="8"/>
        <v>1190</v>
      </c>
      <c r="I19" s="22">
        <f t="shared" si="8"/>
        <v>2158.3000000000002</v>
      </c>
      <c r="J19" s="22">
        <f t="shared" si="8"/>
        <v>1339</v>
      </c>
      <c r="K19" s="22">
        <f t="shared" si="8"/>
        <v>1598.1</v>
      </c>
      <c r="L19" s="23">
        <f t="shared" si="8"/>
        <v>728.09887000000003</v>
      </c>
      <c r="M19" s="23">
        <f t="shared" si="8"/>
        <v>1007.76</v>
      </c>
      <c r="N19" s="23">
        <f t="shared" si="8"/>
        <v>1051.9000000000001</v>
      </c>
      <c r="O19" s="23">
        <f t="shared" si="8"/>
        <v>0</v>
      </c>
      <c r="P19" s="23">
        <f t="shared" si="8"/>
        <v>0</v>
      </c>
      <c r="Q19" s="23">
        <f>Q24+Q29+Q34+Q39</f>
        <v>0</v>
      </c>
      <c r="R19" s="23">
        <f t="shared" si="2"/>
        <v>80553.658869999999</v>
      </c>
      <c r="S19" s="15" t="s">
        <v>4</v>
      </c>
      <c r="T19" s="1"/>
      <c r="V19" s="1"/>
    </row>
    <row r="20" spans="1:24" s="8" customFormat="1" ht="18.75" x14ac:dyDescent="0.3">
      <c r="A20" s="34"/>
      <c r="B20" s="35"/>
      <c r="C20" s="45"/>
      <c r="D20" s="41"/>
      <c r="E20" s="22">
        <f>E25+E30+E35+E40</f>
        <v>5089.3</v>
      </c>
      <c r="F20" s="22">
        <f t="shared" ref="F20:Q20" si="9">F25+F30+F35+F40</f>
        <v>6741.4</v>
      </c>
      <c r="G20" s="22">
        <f t="shared" si="9"/>
        <v>11249.1</v>
      </c>
      <c r="H20" s="22">
        <f t="shared" si="9"/>
        <v>21463.9</v>
      </c>
      <c r="I20" s="22">
        <f t="shared" si="9"/>
        <v>16023.599999999999</v>
      </c>
      <c r="J20" s="22">
        <f t="shared" si="9"/>
        <v>177532.09999999998</v>
      </c>
      <c r="K20" s="22">
        <f t="shared" si="9"/>
        <v>37184.800000000003</v>
      </c>
      <c r="L20" s="23">
        <f>L25+L30+L35+L40</f>
        <v>104891.49364</v>
      </c>
      <c r="M20" s="23">
        <f t="shared" si="9"/>
        <v>12681.9</v>
      </c>
      <c r="N20" s="23">
        <f t="shared" si="9"/>
        <v>30859.515790000001</v>
      </c>
      <c r="O20" s="23">
        <f t="shared" si="9"/>
        <v>12037.199999999999</v>
      </c>
      <c r="P20" s="23">
        <f t="shared" si="9"/>
        <v>12518.688000000002</v>
      </c>
      <c r="Q20" s="23">
        <f t="shared" si="9"/>
        <v>13019.435520000001</v>
      </c>
      <c r="R20" s="23">
        <f t="shared" si="2"/>
        <v>461292.43294999999</v>
      </c>
      <c r="S20" s="15" t="s">
        <v>25</v>
      </c>
      <c r="T20" s="7"/>
      <c r="V20" s="7"/>
    </row>
    <row r="21" spans="1:24" s="8" customFormat="1" ht="33.75" customHeight="1" x14ac:dyDescent="0.3">
      <c r="A21" s="34"/>
      <c r="B21" s="35"/>
      <c r="C21" s="45"/>
      <c r="D21" s="41"/>
      <c r="E21" s="22">
        <f>E26+E31+E36+E41</f>
        <v>3569.9</v>
      </c>
      <c r="F21" s="22">
        <f t="shared" ref="F21:Q21" si="10">F26+F31+F36+F41</f>
        <v>5494.1</v>
      </c>
      <c r="G21" s="22">
        <f t="shared" si="10"/>
        <v>13644.8</v>
      </c>
      <c r="H21" s="22">
        <f t="shared" si="10"/>
        <v>8177.2</v>
      </c>
      <c r="I21" s="22">
        <f t="shared" si="10"/>
        <v>14357</v>
      </c>
      <c r="J21" s="22">
        <f t="shared" si="10"/>
        <v>23405</v>
      </c>
      <c r="K21" s="22">
        <f t="shared" si="10"/>
        <v>15749.1</v>
      </c>
      <c r="L21" s="23">
        <f t="shared" si="10"/>
        <v>13133.9</v>
      </c>
      <c r="M21" s="23">
        <f t="shared" si="10"/>
        <v>5814.2</v>
      </c>
      <c r="N21" s="23">
        <f t="shared" si="10"/>
        <v>6977</v>
      </c>
      <c r="O21" s="23">
        <f t="shared" si="10"/>
        <v>8372.4</v>
      </c>
      <c r="P21" s="23">
        <f t="shared" si="10"/>
        <v>8707.2960000000003</v>
      </c>
      <c r="Q21" s="23">
        <f t="shared" si="10"/>
        <v>9055.5878400000001</v>
      </c>
      <c r="R21" s="23">
        <f t="shared" si="2"/>
        <v>136457.48384</v>
      </c>
      <c r="S21" s="14" t="s">
        <v>5</v>
      </c>
      <c r="T21" s="7"/>
      <c r="V21" s="7"/>
    </row>
    <row r="22" spans="1:24" s="8" customFormat="1" ht="18.75" customHeight="1" x14ac:dyDescent="0.3">
      <c r="A22" s="36">
        <v>3</v>
      </c>
      <c r="B22" s="35" t="s">
        <v>1</v>
      </c>
      <c r="C22" s="41">
        <v>2018</v>
      </c>
      <c r="D22" s="41" t="s">
        <v>11</v>
      </c>
      <c r="E22" s="22">
        <f>E23+E24+E25+E26</f>
        <v>3900</v>
      </c>
      <c r="F22" s="22">
        <f t="shared" ref="F22:Q22" si="11">F23+F24+F25+F26</f>
        <v>0</v>
      </c>
      <c r="G22" s="22">
        <f t="shared" si="11"/>
        <v>0</v>
      </c>
      <c r="H22" s="22">
        <f t="shared" si="11"/>
        <v>0</v>
      </c>
      <c r="I22" s="22">
        <f t="shared" si="11"/>
        <v>0</v>
      </c>
      <c r="J22" s="22">
        <f t="shared" si="11"/>
        <v>0</v>
      </c>
      <c r="K22" s="22">
        <f t="shared" si="11"/>
        <v>0</v>
      </c>
      <c r="L22" s="23">
        <f t="shared" si="11"/>
        <v>0</v>
      </c>
      <c r="M22" s="23">
        <f t="shared" si="11"/>
        <v>0</v>
      </c>
      <c r="N22" s="23">
        <f t="shared" si="11"/>
        <v>0</v>
      </c>
      <c r="O22" s="23">
        <f t="shared" si="11"/>
        <v>0</v>
      </c>
      <c r="P22" s="23">
        <f t="shared" si="11"/>
        <v>0</v>
      </c>
      <c r="Q22" s="23">
        <f t="shared" si="11"/>
        <v>0</v>
      </c>
      <c r="R22" s="23">
        <f t="shared" si="2"/>
        <v>3900</v>
      </c>
      <c r="S22" s="14" t="s">
        <v>2</v>
      </c>
      <c r="T22" s="7"/>
      <c r="V22" s="7"/>
    </row>
    <row r="23" spans="1:24" s="8" customFormat="1" ht="37.5" x14ac:dyDescent="0.3">
      <c r="A23" s="36"/>
      <c r="B23" s="35"/>
      <c r="C23" s="45"/>
      <c r="D23" s="41"/>
      <c r="E23" s="22">
        <v>3014.1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f t="shared" si="2"/>
        <v>3014.1</v>
      </c>
      <c r="S23" s="14" t="s">
        <v>3</v>
      </c>
      <c r="T23" s="7"/>
      <c r="V23" s="7"/>
    </row>
    <row r="24" spans="1:24" s="8" customFormat="1" ht="18.75" x14ac:dyDescent="0.3">
      <c r="A24" s="36"/>
      <c r="B24" s="35"/>
      <c r="C24" s="45"/>
      <c r="D24" s="41"/>
      <c r="E24" s="22">
        <v>226.9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f t="shared" si="2"/>
        <v>226.9</v>
      </c>
      <c r="S24" s="15" t="s">
        <v>4</v>
      </c>
      <c r="T24" s="7"/>
      <c r="V24" s="7"/>
    </row>
    <row r="25" spans="1:24" s="8" customFormat="1" ht="18.75" x14ac:dyDescent="0.3">
      <c r="A25" s="36"/>
      <c r="B25" s="35"/>
      <c r="C25" s="45"/>
      <c r="D25" s="41"/>
      <c r="E25" s="22">
        <v>659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f t="shared" si="2"/>
        <v>659</v>
      </c>
      <c r="S25" s="15" t="s">
        <v>25</v>
      </c>
      <c r="T25" s="7"/>
      <c r="V25" s="7"/>
    </row>
    <row r="26" spans="1:24" s="8" customFormat="1" ht="40.5" customHeight="1" x14ac:dyDescent="0.25">
      <c r="A26" s="36"/>
      <c r="B26" s="35"/>
      <c r="C26" s="45"/>
      <c r="D26" s="41"/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f t="shared" si="2"/>
        <v>0</v>
      </c>
      <c r="S26" s="13" t="s">
        <v>5</v>
      </c>
      <c r="T26" s="7"/>
      <c r="V26" s="7"/>
    </row>
    <row r="27" spans="1:24" s="8" customFormat="1" ht="18.75" x14ac:dyDescent="0.25">
      <c r="A27" s="36">
        <v>4</v>
      </c>
      <c r="B27" s="35" t="s">
        <v>18</v>
      </c>
      <c r="C27" s="41" t="s">
        <v>53</v>
      </c>
      <c r="D27" s="42" t="s">
        <v>19</v>
      </c>
      <c r="E27" s="22">
        <f>E28+E29+E30+E31</f>
        <v>0</v>
      </c>
      <c r="F27" s="22">
        <f t="shared" ref="F27:Q27" si="12">F28+F29+F30+F31</f>
        <v>1090</v>
      </c>
      <c r="G27" s="22">
        <f t="shared" si="12"/>
        <v>610</v>
      </c>
      <c r="H27" s="22">
        <f t="shared" si="12"/>
        <v>0</v>
      </c>
      <c r="I27" s="22">
        <f t="shared" si="12"/>
        <v>1300</v>
      </c>
      <c r="J27" s="22">
        <f t="shared" si="12"/>
        <v>1500</v>
      </c>
      <c r="K27" s="22">
        <f t="shared" si="12"/>
        <v>2207.3000000000002</v>
      </c>
      <c r="L27" s="23">
        <f t="shared" si="12"/>
        <v>2207.3000000000002</v>
      </c>
      <c r="M27" s="23">
        <f t="shared" si="12"/>
        <v>500</v>
      </c>
      <c r="N27" s="23">
        <f t="shared" si="12"/>
        <v>500</v>
      </c>
      <c r="O27" s="23">
        <f t="shared" si="12"/>
        <v>500</v>
      </c>
      <c r="P27" s="23">
        <f t="shared" si="12"/>
        <v>520</v>
      </c>
      <c r="Q27" s="23">
        <f t="shared" si="12"/>
        <v>540.80000000000007</v>
      </c>
      <c r="R27" s="23">
        <f t="shared" si="2"/>
        <v>11475.4</v>
      </c>
      <c r="S27" s="13" t="s">
        <v>2</v>
      </c>
      <c r="T27" s="7"/>
      <c r="V27" s="7"/>
    </row>
    <row r="28" spans="1:24" s="8" customFormat="1" ht="37.5" x14ac:dyDescent="0.3">
      <c r="A28" s="36"/>
      <c r="B28" s="35"/>
      <c r="C28" s="45"/>
      <c r="D28" s="43"/>
      <c r="E28" s="22">
        <v>0</v>
      </c>
      <c r="F28" s="22">
        <v>0</v>
      </c>
      <c r="G28" s="16">
        <v>0</v>
      </c>
      <c r="H28" s="16">
        <v>0</v>
      </c>
      <c r="I28" s="16">
        <v>0</v>
      </c>
      <c r="J28" s="22">
        <v>0</v>
      </c>
      <c r="K28" s="22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f t="shared" si="2"/>
        <v>0</v>
      </c>
      <c r="S28" s="14" t="s">
        <v>3</v>
      </c>
      <c r="T28" s="7"/>
      <c r="V28" s="7"/>
    </row>
    <row r="29" spans="1:24" s="8" customFormat="1" ht="18.75" x14ac:dyDescent="0.3">
      <c r="A29" s="36"/>
      <c r="B29" s="35"/>
      <c r="C29" s="45"/>
      <c r="D29" s="43"/>
      <c r="E29" s="22">
        <v>0</v>
      </c>
      <c r="F29" s="22">
        <v>0</v>
      </c>
      <c r="G29" s="16">
        <v>0</v>
      </c>
      <c r="H29" s="16">
        <v>0</v>
      </c>
      <c r="I29" s="16">
        <v>0</v>
      </c>
      <c r="J29" s="22">
        <v>0</v>
      </c>
      <c r="K29" s="22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f t="shared" si="2"/>
        <v>0</v>
      </c>
      <c r="S29" s="15" t="s">
        <v>4</v>
      </c>
      <c r="T29" s="7"/>
      <c r="V29" s="7"/>
    </row>
    <row r="30" spans="1:24" s="8" customFormat="1" ht="18.75" x14ac:dyDescent="0.3">
      <c r="A30" s="36"/>
      <c r="B30" s="35"/>
      <c r="C30" s="45"/>
      <c r="D30" s="43"/>
      <c r="E30" s="22">
        <v>0</v>
      </c>
      <c r="F30" s="22">
        <v>1090</v>
      </c>
      <c r="G30" s="22">
        <v>610</v>
      </c>
      <c r="H30" s="22">
        <v>0</v>
      </c>
      <c r="I30" s="22">
        <v>1300</v>
      </c>
      <c r="J30" s="22">
        <v>1500</v>
      </c>
      <c r="K30" s="22">
        <v>2207.3000000000002</v>
      </c>
      <c r="L30" s="23">
        <v>2207.3000000000002</v>
      </c>
      <c r="M30" s="23">
        <v>500</v>
      </c>
      <c r="N30" s="23">
        <v>500</v>
      </c>
      <c r="O30" s="23">
        <v>500</v>
      </c>
      <c r="P30" s="23">
        <f>O30*1.04</f>
        <v>520</v>
      </c>
      <c r="Q30" s="23">
        <f>P30*1.04</f>
        <v>540.80000000000007</v>
      </c>
      <c r="R30" s="23">
        <f t="shared" si="2"/>
        <v>11475.4</v>
      </c>
      <c r="S30" s="15" t="s">
        <v>25</v>
      </c>
      <c r="T30" s="7"/>
      <c r="V30" s="7"/>
    </row>
    <row r="31" spans="1:24" s="8" customFormat="1" ht="57.75" customHeight="1" x14ac:dyDescent="0.25">
      <c r="A31" s="36"/>
      <c r="B31" s="35"/>
      <c r="C31" s="45"/>
      <c r="D31" s="44"/>
      <c r="E31" s="22">
        <v>0</v>
      </c>
      <c r="F31" s="22">
        <v>0</v>
      </c>
      <c r="G31" s="16">
        <v>0</v>
      </c>
      <c r="H31" s="16">
        <v>0</v>
      </c>
      <c r="I31" s="16">
        <v>0</v>
      </c>
      <c r="J31" s="22">
        <v>0</v>
      </c>
      <c r="K31" s="22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f t="shared" si="2"/>
        <v>0</v>
      </c>
      <c r="S31" s="13" t="s">
        <v>5</v>
      </c>
      <c r="T31" s="7"/>
      <c r="V31" s="7"/>
    </row>
    <row r="32" spans="1:24" s="8" customFormat="1" ht="18.75" customHeight="1" x14ac:dyDescent="0.25">
      <c r="A32" s="53">
        <v>5</v>
      </c>
      <c r="B32" s="48" t="s">
        <v>47</v>
      </c>
      <c r="C32" s="42" t="s">
        <v>53</v>
      </c>
      <c r="D32" s="41" t="s">
        <v>33</v>
      </c>
      <c r="E32" s="22">
        <f>E33+E34+E35+E36</f>
        <v>104581.4</v>
      </c>
      <c r="F32" s="22">
        <f t="shared" ref="F32:Q32" si="13">F33+F34+F35+F36</f>
        <v>193872.69999999998</v>
      </c>
      <c r="G32" s="22">
        <f t="shared" si="13"/>
        <v>217020.6</v>
      </c>
      <c r="H32" s="22">
        <f t="shared" si="13"/>
        <v>148641.1</v>
      </c>
      <c r="I32" s="22">
        <f t="shared" si="13"/>
        <v>241552.49999999997</v>
      </c>
      <c r="J32" s="22">
        <f t="shared" si="13"/>
        <v>332562.69999999995</v>
      </c>
      <c r="K32" s="22">
        <f t="shared" si="13"/>
        <v>210133.00000000003</v>
      </c>
      <c r="L32" s="23">
        <f t="shared" si="13"/>
        <v>184876.64687999999</v>
      </c>
      <c r="M32" s="23">
        <f t="shared" si="13"/>
        <v>116283.59999999999</v>
      </c>
      <c r="N32" s="23">
        <f t="shared" si="13"/>
        <v>139540.31578999999</v>
      </c>
      <c r="O32" s="23">
        <f t="shared" si="13"/>
        <v>16326.2</v>
      </c>
      <c r="P32" s="23">
        <f t="shared" si="13"/>
        <v>16979.248</v>
      </c>
      <c r="Q32" s="23">
        <f t="shared" si="13"/>
        <v>17658.41792</v>
      </c>
      <c r="R32" s="23">
        <f t="shared" si="2"/>
        <v>1940028.4285899997</v>
      </c>
      <c r="S32" s="13" t="s">
        <v>2</v>
      </c>
      <c r="T32" s="7"/>
      <c r="U32" s="7"/>
      <c r="V32" s="7"/>
      <c r="W32" s="7"/>
      <c r="X32" s="7"/>
    </row>
    <row r="33" spans="1:24" s="8" customFormat="1" ht="37.5" x14ac:dyDescent="0.25">
      <c r="A33" s="37"/>
      <c r="B33" s="49"/>
      <c r="C33" s="43"/>
      <c r="D33" s="41"/>
      <c r="E33" s="22">
        <v>91122.5</v>
      </c>
      <c r="F33" s="22">
        <v>180899.9</v>
      </c>
      <c r="G33" s="22">
        <v>130612</v>
      </c>
      <c r="H33" s="22">
        <v>117810</v>
      </c>
      <c r="I33" s="22">
        <v>213677.4</v>
      </c>
      <c r="J33" s="22">
        <v>132562.9</v>
      </c>
      <c r="K33" s="22">
        <v>158213</v>
      </c>
      <c r="L33" s="5">
        <v>72081.788539999994</v>
      </c>
      <c r="M33" s="5">
        <v>99768.24</v>
      </c>
      <c r="N33" s="5">
        <v>104138.1</v>
      </c>
      <c r="O33" s="5">
        <v>0</v>
      </c>
      <c r="P33" s="5">
        <v>0</v>
      </c>
      <c r="Q33" s="5">
        <v>0</v>
      </c>
      <c r="R33" s="23">
        <f t="shared" si="2"/>
        <v>1300885.8285400001</v>
      </c>
      <c r="S33" s="13" t="s">
        <v>3</v>
      </c>
      <c r="T33" s="7"/>
      <c r="V33" s="7"/>
      <c r="W33" s="7"/>
    </row>
    <row r="34" spans="1:24" s="8" customFormat="1" ht="18.75" x14ac:dyDescent="0.25">
      <c r="A34" s="54"/>
      <c r="B34" s="50"/>
      <c r="C34" s="43"/>
      <c r="D34" s="39" t="s">
        <v>29</v>
      </c>
      <c r="E34" s="22">
        <v>6858.7</v>
      </c>
      <c r="F34" s="22">
        <v>1827.3</v>
      </c>
      <c r="G34" s="22">
        <v>62567.6</v>
      </c>
      <c r="H34" s="22">
        <v>1190</v>
      </c>
      <c r="I34" s="22">
        <v>2158.3000000000002</v>
      </c>
      <c r="J34" s="22">
        <v>1339</v>
      </c>
      <c r="K34" s="22">
        <v>1598.1</v>
      </c>
      <c r="L34" s="5">
        <v>728.09887000000003</v>
      </c>
      <c r="M34" s="5">
        <v>1007.76</v>
      </c>
      <c r="N34" s="5">
        <v>1051.9000000000001</v>
      </c>
      <c r="O34" s="5">
        <v>0</v>
      </c>
      <c r="P34" s="5">
        <v>0</v>
      </c>
      <c r="Q34" s="5">
        <v>0</v>
      </c>
      <c r="R34" s="23">
        <f t="shared" si="2"/>
        <v>80326.758870000005</v>
      </c>
      <c r="S34" s="17" t="s">
        <v>4</v>
      </c>
      <c r="T34" s="7"/>
      <c r="V34" s="7"/>
    </row>
    <row r="35" spans="1:24" s="8" customFormat="1" ht="18.75" x14ac:dyDescent="0.3">
      <c r="A35" s="54"/>
      <c r="B35" s="50"/>
      <c r="C35" s="43"/>
      <c r="D35" s="39"/>
      <c r="E35" s="22">
        <v>3030.3</v>
      </c>
      <c r="F35" s="22">
        <v>5651.4</v>
      </c>
      <c r="G35" s="22">
        <v>10196.200000000001</v>
      </c>
      <c r="H35" s="22">
        <v>21463.9</v>
      </c>
      <c r="I35" s="22">
        <v>11359.8</v>
      </c>
      <c r="J35" s="22">
        <v>175255.8</v>
      </c>
      <c r="K35" s="22">
        <v>34572.800000000003</v>
      </c>
      <c r="L35" s="23">
        <f>122337.85947-23405</f>
        <v>98932.859469999996</v>
      </c>
      <c r="M35" s="23">
        <v>9693.4</v>
      </c>
      <c r="N35" s="23">
        <v>27373.315790000001</v>
      </c>
      <c r="O35" s="23">
        <v>7953.8</v>
      </c>
      <c r="P35" s="23">
        <f>O35*1.04</f>
        <v>8271.9520000000011</v>
      </c>
      <c r="Q35" s="23">
        <f>P35*1.04</f>
        <v>8602.8300800000015</v>
      </c>
      <c r="R35" s="23">
        <f t="shared" si="2"/>
        <v>422358.35733999999</v>
      </c>
      <c r="S35" s="15" t="s">
        <v>25</v>
      </c>
      <c r="T35" s="7"/>
      <c r="V35" s="7"/>
    </row>
    <row r="36" spans="1:24" s="8" customFormat="1" ht="37.5" x14ac:dyDescent="0.25">
      <c r="A36" s="55"/>
      <c r="B36" s="51"/>
      <c r="C36" s="44"/>
      <c r="D36" s="40"/>
      <c r="E36" s="22">
        <v>3569.9</v>
      </c>
      <c r="F36" s="22">
        <v>5494.1</v>
      </c>
      <c r="G36" s="22">
        <v>13644.8</v>
      </c>
      <c r="H36" s="22">
        <v>8177.2</v>
      </c>
      <c r="I36" s="22">
        <v>14357</v>
      </c>
      <c r="J36" s="22">
        <v>23405</v>
      </c>
      <c r="K36" s="22">
        <v>15749.1</v>
      </c>
      <c r="L36" s="23">
        <v>13133.9</v>
      </c>
      <c r="M36" s="23">
        <v>5814.2</v>
      </c>
      <c r="N36" s="23">
        <v>6977</v>
      </c>
      <c r="O36" s="23">
        <v>8372.4</v>
      </c>
      <c r="P36" s="23">
        <f>O36*1.04</f>
        <v>8707.2960000000003</v>
      </c>
      <c r="Q36" s="23">
        <f>P36*1.04</f>
        <v>9055.5878400000001</v>
      </c>
      <c r="R36" s="23">
        <f t="shared" si="2"/>
        <v>136457.48384</v>
      </c>
      <c r="S36" s="13" t="s">
        <v>5</v>
      </c>
      <c r="T36" s="7"/>
      <c r="V36" s="7"/>
      <c r="W36" s="7"/>
    </row>
    <row r="37" spans="1:24" s="8" customFormat="1" ht="18.75" customHeight="1" x14ac:dyDescent="0.3">
      <c r="A37" s="53">
        <v>6</v>
      </c>
      <c r="B37" s="48" t="s">
        <v>20</v>
      </c>
      <c r="C37" s="42" t="s">
        <v>53</v>
      </c>
      <c r="D37" s="42" t="s">
        <v>46</v>
      </c>
      <c r="E37" s="22">
        <f>E38+E39+E40+E41</f>
        <v>1400</v>
      </c>
      <c r="F37" s="22">
        <f t="shared" ref="F37:Q37" si="14">F38+F39+F40+F41</f>
        <v>0</v>
      </c>
      <c r="G37" s="22">
        <f t="shared" si="14"/>
        <v>442.9</v>
      </c>
      <c r="H37" s="22">
        <f t="shared" si="14"/>
        <v>0</v>
      </c>
      <c r="I37" s="22">
        <f t="shared" si="14"/>
        <v>3363.8</v>
      </c>
      <c r="J37" s="22">
        <f t="shared" si="14"/>
        <v>776.3</v>
      </c>
      <c r="K37" s="22">
        <f t="shared" si="14"/>
        <v>404.7</v>
      </c>
      <c r="L37" s="23">
        <f t="shared" si="14"/>
        <v>3751.3341700000001</v>
      </c>
      <c r="M37" s="23">
        <f t="shared" si="14"/>
        <v>2488.5</v>
      </c>
      <c r="N37" s="23">
        <f t="shared" si="14"/>
        <v>2986.2</v>
      </c>
      <c r="O37" s="23">
        <f t="shared" si="14"/>
        <v>3583.4</v>
      </c>
      <c r="P37" s="23">
        <f t="shared" si="14"/>
        <v>3726.7360000000003</v>
      </c>
      <c r="Q37" s="23">
        <f t="shared" si="14"/>
        <v>3875.8054400000005</v>
      </c>
      <c r="R37" s="23">
        <f t="shared" si="2"/>
        <v>26799.675610000002</v>
      </c>
      <c r="S37" s="14" t="s">
        <v>2</v>
      </c>
      <c r="T37" s="7"/>
      <c r="V37" s="7"/>
    </row>
    <row r="38" spans="1:24" s="8" customFormat="1" ht="37.5" x14ac:dyDescent="0.25">
      <c r="A38" s="37"/>
      <c r="B38" s="49"/>
      <c r="C38" s="43"/>
      <c r="D38" s="57"/>
      <c r="E38" s="22">
        <v>0</v>
      </c>
      <c r="F38" s="22">
        <v>0</v>
      </c>
      <c r="G38" s="16">
        <v>0</v>
      </c>
      <c r="H38" s="16">
        <v>0</v>
      </c>
      <c r="I38" s="16">
        <v>0</v>
      </c>
      <c r="J38" s="22">
        <v>0</v>
      </c>
      <c r="K38" s="22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f t="shared" si="2"/>
        <v>0</v>
      </c>
      <c r="S38" s="13" t="s">
        <v>3</v>
      </c>
      <c r="T38" s="7"/>
      <c r="V38" s="7"/>
    </row>
    <row r="39" spans="1:24" s="8" customFormat="1" ht="18.75" x14ac:dyDescent="0.25">
      <c r="A39" s="37"/>
      <c r="B39" s="49"/>
      <c r="C39" s="43"/>
      <c r="D39" s="57"/>
      <c r="E39" s="22">
        <v>0</v>
      </c>
      <c r="F39" s="22">
        <v>0</v>
      </c>
      <c r="G39" s="16">
        <v>0</v>
      </c>
      <c r="H39" s="16">
        <v>0</v>
      </c>
      <c r="I39" s="16">
        <v>0</v>
      </c>
      <c r="J39" s="22">
        <v>0</v>
      </c>
      <c r="K39" s="22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f t="shared" si="2"/>
        <v>0</v>
      </c>
      <c r="S39" s="17" t="s">
        <v>4</v>
      </c>
      <c r="T39" s="7"/>
      <c r="V39" s="7"/>
    </row>
    <row r="40" spans="1:24" s="8" customFormat="1" ht="18.75" x14ac:dyDescent="0.3">
      <c r="A40" s="37"/>
      <c r="B40" s="49"/>
      <c r="C40" s="43"/>
      <c r="D40" s="58"/>
      <c r="E40" s="22">
        <v>1400</v>
      </c>
      <c r="F40" s="22">
        <v>0</v>
      </c>
      <c r="G40" s="22">
        <v>442.9</v>
      </c>
      <c r="H40" s="22">
        <v>0</v>
      </c>
      <c r="I40" s="22">
        <v>3363.8</v>
      </c>
      <c r="J40" s="22">
        <v>776.3</v>
      </c>
      <c r="K40" s="22">
        <v>404.7</v>
      </c>
      <c r="L40" s="23">
        <v>3751.3341700000001</v>
      </c>
      <c r="M40" s="23">
        <v>2488.5</v>
      </c>
      <c r="N40" s="23">
        <v>2986.2</v>
      </c>
      <c r="O40" s="23">
        <v>3583.4</v>
      </c>
      <c r="P40" s="23">
        <f>O40*1.04</f>
        <v>3726.7360000000003</v>
      </c>
      <c r="Q40" s="23">
        <f>P40*1.04</f>
        <v>3875.8054400000005</v>
      </c>
      <c r="R40" s="23">
        <f t="shared" si="2"/>
        <v>26799.675610000002</v>
      </c>
      <c r="S40" s="15" t="s">
        <v>25</v>
      </c>
      <c r="T40" s="7"/>
      <c r="V40" s="7"/>
    </row>
    <row r="41" spans="1:24" s="8" customFormat="1" ht="37.5" x14ac:dyDescent="0.25">
      <c r="A41" s="38"/>
      <c r="B41" s="52"/>
      <c r="C41" s="44"/>
      <c r="D41" s="21" t="s">
        <v>37</v>
      </c>
      <c r="E41" s="22">
        <v>0</v>
      </c>
      <c r="F41" s="22">
        <v>0</v>
      </c>
      <c r="G41" s="16">
        <v>0</v>
      </c>
      <c r="H41" s="16">
        <v>0</v>
      </c>
      <c r="I41" s="16">
        <v>0</v>
      </c>
      <c r="J41" s="22">
        <v>0</v>
      </c>
      <c r="K41" s="22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f t="shared" si="2"/>
        <v>0</v>
      </c>
      <c r="S41" s="13" t="s">
        <v>5</v>
      </c>
      <c r="T41" s="7"/>
      <c r="V41" s="7"/>
    </row>
    <row r="42" spans="1:24" s="8" customFormat="1" ht="18.75" customHeight="1" x14ac:dyDescent="0.3">
      <c r="A42" s="36">
        <v>7</v>
      </c>
      <c r="B42" s="35" t="s">
        <v>36</v>
      </c>
      <c r="C42" s="41" t="s">
        <v>53</v>
      </c>
      <c r="D42" s="41" t="s">
        <v>42</v>
      </c>
      <c r="E42" s="22">
        <f>E47+E52+E57+E62+E67+E72+E77+E82</f>
        <v>120995.4</v>
      </c>
      <c r="F42" s="22">
        <f t="shared" ref="F42:K42" si="15">F47+F52+F57+F62+F67+F72+F77+F82</f>
        <v>114513.20000000001</v>
      </c>
      <c r="G42" s="22">
        <f t="shared" si="15"/>
        <v>51670.399999999987</v>
      </c>
      <c r="H42" s="22">
        <f t="shared" si="15"/>
        <v>255315.1</v>
      </c>
      <c r="I42" s="22">
        <f t="shared" si="15"/>
        <v>240501.8</v>
      </c>
      <c r="J42" s="22">
        <f t="shared" si="15"/>
        <v>317969.90000000002</v>
      </c>
      <c r="K42" s="22">
        <f t="shared" si="15"/>
        <v>253192.30000000002</v>
      </c>
      <c r="L42" s="23">
        <f>L47+L52+L57+L62+L67+L72+L77+L82</f>
        <v>270198.64221999998</v>
      </c>
      <c r="M42" s="23">
        <f>M47+M52+M57+M62+M67+M72+M77+M82</f>
        <v>96171.761889999994</v>
      </c>
      <c r="N42" s="23">
        <f t="shared" ref="N42:Q42" si="16">N47+N52+N57+N62+N67+N72+N77+N82</f>
        <v>88657.106799999994</v>
      </c>
      <c r="O42" s="23">
        <f t="shared" si="16"/>
        <v>71242.5</v>
      </c>
      <c r="P42" s="23">
        <f t="shared" si="16"/>
        <v>74092.2</v>
      </c>
      <c r="Q42" s="23">
        <f t="shared" si="16"/>
        <v>77055.888000000006</v>
      </c>
      <c r="R42" s="23">
        <f t="shared" si="2"/>
        <v>2031576.1989099998</v>
      </c>
      <c r="S42" s="14" t="s">
        <v>2</v>
      </c>
      <c r="T42" s="7"/>
      <c r="V42" s="7"/>
      <c r="W42" s="7"/>
    </row>
    <row r="43" spans="1:24" s="8" customFormat="1" ht="37.5" x14ac:dyDescent="0.3">
      <c r="A43" s="36"/>
      <c r="B43" s="35"/>
      <c r="C43" s="45"/>
      <c r="D43" s="41"/>
      <c r="E43" s="22">
        <f>E48+E53+E58+E63+E68+E73+E78+E83</f>
        <v>106806.2</v>
      </c>
      <c r="F43" s="22">
        <f t="shared" ref="F43:Q43" si="17">F48+F53+F58+F63+F68+F73+F78+F83</f>
        <v>109170.1</v>
      </c>
      <c r="G43" s="22">
        <f t="shared" si="17"/>
        <v>4724.7</v>
      </c>
      <c r="H43" s="22">
        <f t="shared" si="17"/>
        <v>99000</v>
      </c>
      <c r="I43" s="22">
        <f t="shared" si="17"/>
        <v>10558.6</v>
      </c>
      <c r="J43" s="22">
        <f t="shared" si="17"/>
        <v>102566.7</v>
      </c>
      <c r="K43" s="22">
        <f t="shared" si="17"/>
        <v>21089</v>
      </c>
      <c r="L43" s="23">
        <f t="shared" si="17"/>
        <v>23135.11146</v>
      </c>
      <c r="M43" s="23">
        <f t="shared" si="17"/>
        <v>24524.16</v>
      </c>
      <c r="N43" s="23">
        <f t="shared" si="17"/>
        <v>17240.5</v>
      </c>
      <c r="O43" s="23">
        <f t="shared" si="17"/>
        <v>0</v>
      </c>
      <c r="P43" s="23">
        <f t="shared" si="17"/>
        <v>0</v>
      </c>
      <c r="Q43" s="23">
        <f t="shared" si="17"/>
        <v>0</v>
      </c>
      <c r="R43" s="23">
        <f t="shared" si="2"/>
        <v>518815.07145999995</v>
      </c>
      <c r="S43" s="14" t="s">
        <v>3</v>
      </c>
      <c r="T43" s="7"/>
      <c r="V43" s="7"/>
      <c r="W43" s="7"/>
    </row>
    <row r="44" spans="1:24" s="8" customFormat="1" ht="18.75" x14ac:dyDescent="0.3">
      <c r="A44" s="36"/>
      <c r="B44" s="35"/>
      <c r="C44" s="45"/>
      <c r="D44" s="41"/>
      <c r="E44" s="22">
        <f>E49+E54+E59+E64+E69+E74+E79+E84</f>
        <v>8039.1</v>
      </c>
      <c r="F44" s="22">
        <f t="shared" ref="F44:Q44" si="18">F49+F54+F59+F64+F69+F74+F79+F84</f>
        <v>1102.7</v>
      </c>
      <c r="G44" s="22">
        <f t="shared" si="18"/>
        <v>40047.699999999997</v>
      </c>
      <c r="H44" s="22">
        <f t="shared" si="18"/>
        <v>102778.4</v>
      </c>
      <c r="I44" s="22">
        <f t="shared" si="18"/>
        <v>151035.1</v>
      </c>
      <c r="J44" s="22">
        <f t="shared" si="18"/>
        <v>144836.1</v>
      </c>
      <c r="K44" s="22">
        <f t="shared" si="18"/>
        <v>170213</v>
      </c>
      <c r="L44" s="23">
        <f t="shared" si="18"/>
        <v>170677.68799999999</v>
      </c>
      <c r="M44" s="23">
        <f t="shared" si="18"/>
        <v>247.71879000000001</v>
      </c>
      <c r="N44" s="23">
        <f>N49+N54+N59+N64+N69+N74+N79+N84</f>
        <v>174.14645999999999</v>
      </c>
      <c r="O44" s="23">
        <f t="shared" si="18"/>
        <v>0</v>
      </c>
      <c r="P44" s="23">
        <f t="shared" si="18"/>
        <v>0</v>
      </c>
      <c r="Q44" s="23">
        <f t="shared" si="18"/>
        <v>0</v>
      </c>
      <c r="R44" s="23">
        <f t="shared" si="2"/>
        <v>789151.65324999986</v>
      </c>
      <c r="S44" s="15" t="s">
        <v>4</v>
      </c>
      <c r="T44" s="7"/>
      <c r="V44" s="7"/>
    </row>
    <row r="45" spans="1:24" s="8" customFormat="1" ht="18.75" x14ac:dyDescent="0.3">
      <c r="A45" s="36"/>
      <c r="B45" s="35"/>
      <c r="C45" s="45"/>
      <c r="D45" s="41"/>
      <c r="E45" s="22">
        <f>E50+E55+E60+E65+E70+E75+E80+E85</f>
        <v>6150.1</v>
      </c>
      <c r="F45" s="22">
        <f t="shared" ref="F45:Q45" si="19">F50+F55+F60+F65+F70+F75+F80+F85</f>
        <v>4240.3999999999996</v>
      </c>
      <c r="G45" s="22">
        <f t="shared" si="19"/>
        <v>6897.9999999999991</v>
      </c>
      <c r="H45" s="22">
        <f t="shared" si="19"/>
        <v>53536.7</v>
      </c>
      <c r="I45" s="22">
        <f t="shared" si="19"/>
        <v>78908.100000000006</v>
      </c>
      <c r="J45" s="22">
        <f t="shared" si="19"/>
        <v>70567.099999999991</v>
      </c>
      <c r="K45" s="22">
        <f t="shared" si="19"/>
        <v>61890.299999999996</v>
      </c>
      <c r="L45" s="23">
        <f t="shared" si="19"/>
        <v>76385.84276</v>
      </c>
      <c r="M45" s="23">
        <f t="shared" si="19"/>
        <v>71399.883099999992</v>
      </c>
      <c r="N45" s="23">
        <f t="shared" si="19"/>
        <v>71242.460339999991</v>
      </c>
      <c r="O45" s="23">
        <f t="shared" si="19"/>
        <v>71242.5</v>
      </c>
      <c r="P45" s="23">
        <f t="shared" si="19"/>
        <v>74092.2</v>
      </c>
      <c r="Q45" s="23">
        <f t="shared" si="19"/>
        <v>77055.888000000006</v>
      </c>
      <c r="R45" s="23">
        <f t="shared" si="2"/>
        <v>723609.47419999994</v>
      </c>
      <c r="S45" s="15" t="s">
        <v>25</v>
      </c>
      <c r="T45" s="7"/>
      <c r="V45" s="7"/>
    </row>
    <row r="46" spans="1:24" s="8" customFormat="1" ht="37.5" x14ac:dyDescent="0.3">
      <c r="A46" s="36"/>
      <c r="B46" s="35"/>
      <c r="C46" s="45"/>
      <c r="D46" s="41"/>
      <c r="E46" s="22">
        <f>E51+E56+E61+E66+E71+E76+E81+E86</f>
        <v>0</v>
      </c>
      <c r="F46" s="22">
        <f t="shared" ref="F46:Q46" si="20">F51+F56+F61+F66+F71+F76+F81+F86</f>
        <v>0</v>
      </c>
      <c r="G46" s="22">
        <f t="shared" si="20"/>
        <v>0</v>
      </c>
      <c r="H46" s="22">
        <f t="shared" si="20"/>
        <v>0</v>
      </c>
      <c r="I46" s="22">
        <f t="shared" si="20"/>
        <v>0</v>
      </c>
      <c r="J46" s="22">
        <f t="shared" si="20"/>
        <v>0</v>
      </c>
      <c r="K46" s="22">
        <f t="shared" si="20"/>
        <v>0</v>
      </c>
      <c r="L46" s="23">
        <f t="shared" si="20"/>
        <v>0</v>
      </c>
      <c r="M46" s="23">
        <f t="shared" si="20"/>
        <v>0</v>
      </c>
      <c r="N46" s="23">
        <f t="shared" si="20"/>
        <v>0</v>
      </c>
      <c r="O46" s="23">
        <f t="shared" si="20"/>
        <v>0</v>
      </c>
      <c r="P46" s="23">
        <f t="shared" si="20"/>
        <v>0</v>
      </c>
      <c r="Q46" s="23">
        <f t="shared" si="20"/>
        <v>0</v>
      </c>
      <c r="R46" s="23">
        <f t="shared" si="2"/>
        <v>0</v>
      </c>
      <c r="S46" s="14" t="s">
        <v>5</v>
      </c>
      <c r="T46" s="7"/>
      <c r="V46" s="7"/>
    </row>
    <row r="47" spans="1:24" s="8" customFormat="1" ht="18.75" customHeight="1" x14ac:dyDescent="0.3">
      <c r="A47" s="53">
        <v>8</v>
      </c>
      <c r="B47" s="48" t="s">
        <v>21</v>
      </c>
      <c r="C47" s="42" t="s">
        <v>45</v>
      </c>
      <c r="D47" s="43" t="s">
        <v>43</v>
      </c>
      <c r="E47" s="22">
        <f>E48+E49+E50+E51</f>
        <v>1035.3999999999999</v>
      </c>
      <c r="F47" s="22">
        <f t="shared" ref="F47:K47" si="21">F48+F49+F50+F51</f>
        <v>1086.0999999999999</v>
      </c>
      <c r="G47" s="22">
        <f t="shared" si="21"/>
        <v>2433.6999999999998</v>
      </c>
      <c r="H47" s="22">
        <f t="shared" si="21"/>
        <v>5433.7</v>
      </c>
      <c r="I47" s="22">
        <f t="shared" si="21"/>
        <v>14633.3</v>
      </c>
      <c r="J47" s="22">
        <f t="shared" si="21"/>
        <v>7519</v>
      </c>
      <c r="K47" s="22">
        <f t="shared" si="21"/>
        <v>0</v>
      </c>
      <c r="L47" s="23">
        <f>L48+L49+L50+L51</f>
        <v>0</v>
      </c>
      <c r="M47" s="23">
        <f t="shared" ref="M47:Q47" si="22">M48+M49+M50+M51</f>
        <v>0</v>
      </c>
      <c r="N47" s="23">
        <f t="shared" si="22"/>
        <v>0</v>
      </c>
      <c r="O47" s="23">
        <f t="shared" si="22"/>
        <v>0</v>
      </c>
      <c r="P47" s="23">
        <f t="shared" si="22"/>
        <v>0</v>
      </c>
      <c r="Q47" s="23">
        <f t="shared" si="22"/>
        <v>0</v>
      </c>
      <c r="R47" s="23">
        <f t="shared" si="2"/>
        <v>32141.199999999997</v>
      </c>
      <c r="S47" s="14" t="s">
        <v>2</v>
      </c>
      <c r="T47" s="7"/>
      <c r="U47" s="7"/>
      <c r="V47" s="7"/>
    </row>
    <row r="48" spans="1:24" s="8" customFormat="1" ht="37.5" x14ac:dyDescent="0.3">
      <c r="A48" s="37"/>
      <c r="B48" s="49"/>
      <c r="C48" s="43"/>
      <c r="D48" s="43"/>
      <c r="E48" s="22">
        <v>934</v>
      </c>
      <c r="F48" s="22">
        <v>1043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23">
        <f t="shared" si="2"/>
        <v>1977</v>
      </c>
      <c r="S48" s="14" t="s">
        <v>3</v>
      </c>
      <c r="T48" s="7"/>
      <c r="V48" s="7"/>
      <c r="X48" s="7"/>
    </row>
    <row r="49" spans="1:24" s="8" customFormat="1" ht="18.75" x14ac:dyDescent="0.3">
      <c r="A49" s="37"/>
      <c r="B49" s="49"/>
      <c r="C49" s="43"/>
      <c r="D49" s="43"/>
      <c r="E49" s="22">
        <v>70.3</v>
      </c>
      <c r="F49" s="22">
        <v>10.5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23">
        <f t="shared" si="2"/>
        <v>80.8</v>
      </c>
      <c r="S49" s="15" t="s">
        <v>4</v>
      </c>
      <c r="T49" s="7"/>
      <c r="V49" s="7"/>
      <c r="X49" s="7"/>
    </row>
    <row r="50" spans="1:24" s="8" customFormat="1" ht="18.75" x14ac:dyDescent="0.3">
      <c r="A50" s="37"/>
      <c r="B50" s="49"/>
      <c r="C50" s="43"/>
      <c r="D50" s="43"/>
      <c r="E50" s="22">
        <v>31.1</v>
      </c>
      <c r="F50" s="22">
        <v>32.6</v>
      </c>
      <c r="G50" s="22">
        <v>2433.6999999999998</v>
      </c>
      <c r="H50" s="22">
        <v>5433.7</v>
      </c>
      <c r="I50" s="16">
        <v>14633.3</v>
      </c>
      <c r="J50" s="16">
        <v>7519</v>
      </c>
      <c r="K50" s="16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23">
        <f t="shared" si="2"/>
        <v>30083.399999999998</v>
      </c>
      <c r="S50" s="15" t="s">
        <v>25</v>
      </c>
      <c r="T50" s="7"/>
      <c r="V50" s="7"/>
    </row>
    <row r="51" spans="1:24" s="8" customFormat="1" ht="37.5" x14ac:dyDescent="0.25">
      <c r="A51" s="37"/>
      <c r="B51" s="49"/>
      <c r="C51" s="43"/>
      <c r="D51" s="44"/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23">
        <f t="shared" si="2"/>
        <v>0</v>
      </c>
      <c r="S51" s="13" t="s">
        <v>5</v>
      </c>
      <c r="T51" s="7"/>
      <c r="V51" s="7"/>
    </row>
    <row r="52" spans="1:24" s="8" customFormat="1" ht="18.75" customHeight="1" x14ac:dyDescent="0.3">
      <c r="A52" s="37"/>
      <c r="B52" s="49"/>
      <c r="C52" s="42" t="s">
        <v>54</v>
      </c>
      <c r="D52" s="42" t="s">
        <v>41</v>
      </c>
      <c r="E52" s="22">
        <f>E53+E54+E55+E56</f>
        <v>0</v>
      </c>
      <c r="F52" s="22">
        <f t="shared" ref="F52:K52" si="23">F53+F54+F55+F56</f>
        <v>0</v>
      </c>
      <c r="G52" s="22">
        <f t="shared" si="23"/>
        <v>0</v>
      </c>
      <c r="H52" s="22">
        <f t="shared" si="23"/>
        <v>0</v>
      </c>
      <c r="I52" s="22">
        <f t="shared" si="23"/>
        <v>0</v>
      </c>
      <c r="J52" s="22">
        <f t="shared" si="23"/>
        <v>4145.8999999999996</v>
      </c>
      <c r="K52" s="22">
        <f t="shared" si="23"/>
        <v>10300</v>
      </c>
      <c r="L52" s="23">
        <f>L53+L54+L55+L56</f>
        <v>10300</v>
      </c>
      <c r="M52" s="23">
        <f t="shared" ref="M52:Q52" si="24">M53+M54+M55+M56</f>
        <v>10000</v>
      </c>
      <c r="N52" s="23">
        <f t="shared" si="24"/>
        <v>10000</v>
      </c>
      <c r="O52" s="23">
        <f t="shared" si="24"/>
        <v>10000</v>
      </c>
      <c r="P52" s="23">
        <f t="shared" si="24"/>
        <v>10400</v>
      </c>
      <c r="Q52" s="23">
        <f t="shared" si="24"/>
        <v>10816</v>
      </c>
      <c r="R52" s="23">
        <f t="shared" si="2"/>
        <v>75961.899999999994</v>
      </c>
      <c r="S52" s="14" t="s">
        <v>2</v>
      </c>
      <c r="T52" s="7"/>
      <c r="V52" s="7"/>
    </row>
    <row r="53" spans="1:24" s="8" customFormat="1" ht="37.5" x14ac:dyDescent="0.3">
      <c r="A53" s="37"/>
      <c r="B53" s="49"/>
      <c r="C53" s="43"/>
      <c r="D53" s="43"/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f t="shared" si="2"/>
        <v>0</v>
      </c>
      <c r="S53" s="14" t="s">
        <v>3</v>
      </c>
      <c r="T53" s="7"/>
      <c r="V53" s="7"/>
    </row>
    <row r="54" spans="1:24" s="8" customFormat="1" ht="18.75" x14ac:dyDescent="0.3">
      <c r="A54" s="37"/>
      <c r="B54" s="49"/>
      <c r="C54" s="43"/>
      <c r="D54" s="43"/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f t="shared" si="2"/>
        <v>0</v>
      </c>
      <c r="S54" s="15" t="s">
        <v>4</v>
      </c>
      <c r="T54" s="7"/>
      <c r="V54" s="7"/>
    </row>
    <row r="55" spans="1:24" s="8" customFormat="1" ht="18.75" x14ac:dyDescent="0.3">
      <c r="A55" s="37"/>
      <c r="B55" s="49"/>
      <c r="C55" s="43"/>
      <c r="D55" s="43"/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4145.8999999999996</v>
      </c>
      <c r="K55" s="16">
        <v>10300</v>
      </c>
      <c r="L55" s="5">
        <v>10300</v>
      </c>
      <c r="M55" s="5">
        <v>10000</v>
      </c>
      <c r="N55" s="5">
        <v>10000</v>
      </c>
      <c r="O55" s="5">
        <v>10000</v>
      </c>
      <c r="P55" s="5">
        <f>O55*1.04</f>
        <v>10400</v>
      </c>
      <c r="Q55" s="5">
        <f>P55*1.04</f>
        <v>10816</v>
      </c>
      <c r="R55" s="23">
        <f t="shared" si="2"/>
        <v>75961.899999999994</v>
      </c>
      <c r="S55" s="15" t="s">
        <v>25</v>
      </c>
      <c r="T55" s="7"/>
      <c r="V55" s="7"/>
    </row>
    <row r="56" spans="1:24" s="8" customFormat="1" ht="37.5" x14ac:dyDescent="0.25">
      <c r="A56" s="38"/>
      <c r="B56" s="52"/>
      <c r="C56" s="43"/>
      <c r="D56" s="44"/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5" t="s">
        <v>44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23">
        <f t="shared" si="2"/>
        <v>0</v>
      </c>
      <c r="S56" s="13" t="s">
        <v>5</v>
      </c>
      <c r="T56" s="7"/>
      <c r="V56" s="7"/>
    </row>
    <row r="57" spans="1:24" s="8" customFormat="1" ht="18.75" customHeight="1" x14ac:dyDescent="0.25">
      <c r="A57" s="36">
        <v>9</v>
      </c>
      <c r="B57" s="35" t="s">
        <v>22</v>
      </c>
      <c r="C57" s="41" t="s">
        <v>45</v>
      </c>
      <c r="D57" s="41" t="s">
        <v>43</v>
      </c>
      <c r="E57" s="22">
        <f>E58+E59+E60+E61</f>
        <v>65308.800000000003</v>
      </c>
      <c r="F57" s="22">
        <f t="shared" ref="F57:K57" si="25">F58+F59+F60+F61</f>
        <v>112597.3</v>
      </c>
      <c r="G57" s="22">
        <f t="shared" si="25"/>
        <v>48767.999999999993</v>
      </c>
      <c r="H57" s="22">
        <f t="shared" si="25"/>
        <v>248724.8</v>
      </c>
      <c r="I57" s="22">
        <f t="shared" si="25"/>
        <v>222368.2</v>
      </c>
      <c r="J57" s="22">
        <f t="shared" si="25"/>
        <v>305411.09999999998</v>
      </c>
      <c r="K57" s="22">
        <f t="shared" si="25"/>
        <v>0</v>
      </c>
      <c r="L57" s="23">
        <f>L58+L59+L60+L61</f>
        <v>0</v>
      </c>
      <c r="M57" s="23">
        <f t="shared" ref="M57:Q57" si="26">M58+M59+M60+M61</f>
        <v>0</v>
      </c>
      <c r="N57" s="23">
        <f t="shared" si="26"/>
        <v>0</v>
      </c>
      <c r="O57" s="23">
        <f t="shared" si="26"/>
        <v>0</v>
      </c>
      <c r="P57" s="23">
        <f t="shared" si="26"/>
        <v>0</v>
      </c>
      <c r="Q57" s="23">
        <f t="shared" si="26"/>
        <v>0</v>
      </c>
      <c r="R57" s="23">
        <f t="shared" si="2"/>
        <v>1003178.2000000001</v>
      </c>
      <c r="S57" s="13" t="s">
        <v>2</v>
      </c>
      <c r="T57" s="7"/>
      <c r="V57" s="7"/>
      <c r="W57" s="7"/>
    </row>
    <row r="58" spans="1:24" s="8" customFormat="1" ht="37.5" x14ac:dyDescent="0.25">
      <c r="A58" s="36"/>
      <c r="B58" s="35"/>
      <c r="C58" s="45"/>
      <c r="D58" s="41"/>
      <c r="E58" s="22">
        <v>58915.1</v>
      </c>
      <c r="F58" s="22">
        <v>108127.1</v>
      </c>
      <c r="G58" s="22">
        <v>4724.7</v>
      </c>
      <c r="H58" s="22">
        <v>99000</v>
      </c>
      <c r="I58" s="22">
        <v>10558.6</v>
      </c>
      <c r="J58" s="22">
        <v>102566.7</v>
      </c>
      <c r="K58" s="22">
        <v>0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f t="shared" si="2"/>
        <v>383892.2</v>
      </c>
      <c r="S58" s="13" t="s">
        <v>3</v>
      </c>
      <c r="T58" s="7"/>
      <c r="V58" s="7"/>
      <c r="W58" s="7"/>
    </row>
    <row r="59" spans="1:24" s="8" customFormat="1" ht="18.75" x14ac:dyDescent="0.25">
      <c r="A59" s="36"/>
      <c r="B59" s="35"/>
      <c r="C59" s="45"/>
      <c r="D59" s="41"/>
      <c r="E59" s="22">
        <v>4434.3999999999996</v>
      </c>
      <c r="F59" s="22">
        <v>1092.2</v>
      </c>
      <c r="G59" s="22">
        <v>40047.699999999997</v>
      </c>
      <c r="H59" s="22">
        <v>102778.4</v>
      </c>
      <c r="I59" s="22">
        <v>151035.1</v>
      </c>
      <c r="J59" s="22">
        <v>144836.1</v>
      </c>
      <c r="K59" s="22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3">
        <f t="shared" si="2"/>
        <v>444223.9</v>
      </c>
      <c r="S59" s="17" t="s">
        <v>4</v>
      </c>
      <c r="T59" s="7"/>
      <c r="V59" s="7"/>
    </row>
    <row r="60" spans="1:24" s="8" customFormat="1" ht="18.75" x14ac:dyDescent="0.3">
      <c r="A60" s="36"/>
      <c r="B60" s="35"/>
      <c r="C60" s="45"/>
      <c r="D60" s="41"/>
      <c r="E60" s="22">
        <v>1959.3</v>
      </c>
      <c r="F60" s="22">
        <v>3378</v>
      </c>
      <c r="G60" s="22">
        <v>3995.6</v>
      </c>
      <c r="H60" s="22">
        <v>46946.400000000001</v>
      </c>
      <c r="I60" s="22">
        <v>60774.5</v>
      </c>
      <c r="J60" s="22">
        <v>58008.3</v>
      </c>
      <c r="K60" s="22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23">
        <f t="shared" si="2"/>
        <v>175062.1</v>
      </c>
      <c r="S60" s="15" t="s">
        <v>25</v>
      </c>
      <c r="T60" s="7"/>
      <c r="V60" s="7"/>
    </row>
    <row r="61" spans="1:24" s="8" customFormat="1" ht="37.5" x14ac:dyDescent="0.25">
      <c r="A61" s="36"/>
      <c r="B61" s="35"/>
      <c r="C61" s="45"/>
      <c r="D61" s="41"/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f t="shared" si="2"/>
        <v>0</v>
      </c>
      <c r="S61" s="13" t="s">
        <v>5</v>
      </c>
      <c r="T61" s="7"/>
      <c r="V61" s="7"/>
    </row>
    <row r="62" spans="1:24" s="8" customFormat="1" ht="18.75" customHeight="1" x14ac:dyDescent="0.25">
      <c r="A62" s="36"/>
      <c r="B62" s="35"/>
      <c r="C62" s="41" t="s">
        <v>54</v>
      </c>
      <c r="D62" s="41" t="s">
        <v>41</v>
      </c>
      <c r="E62" s="22">
        <f>E63+E64+E65+E66</f>
        <v>0</v>
      </c>
      <c r="F62" s="22">
        <f t="shared" ref="F62:K62" si="27">F63+F64+F65+F66</f>
        <v>0</v>
      </c>
      <c r="G62" s="22">
        <f t="shared" si="27"/>
        <v>0</v>
      </c>
      <c r="H62" s="22">
        <f t="shared" si="27"/>
        <v>0</v>
      </c>
      <c r="I62" s="22">
        <f t="shared" si="27"/>
        <v>0</v>
      </c>
      <c r="J62" s="22">
        <f t="shared" si="27"/>
        <v>0</v>
      </c>
      <c r="K62" s="22">
        <f t="shared" si="27"/>
        <v>241554.1</v>
      </c>
      <c r="L62" s="23">
        <f>L63+L64+L65+L66</f>
        <v>253407.34221999999</v>
      </c>
      <c r="M62" s="23">
        <f>M63+M64+M65+M66</f>
        <v>84366.36189</v>
      </c>
      <c r="N62" s="23">
        <f t="shared" ref="N62:Q62" si="28">N63+N64+N65+N66</f>
        <v>77009.106799999994</v>
      </c>
      <c r="O62" s="23">
        <f t="shared" si="28"/>
        <v>59594.5</v>
      </c>
      <c r="P62" s="23">
        <f t="shared" si="28"/>
        <v>61978.28</v>
      </c>
      <c r="Q62" s="23">
        <f t="shared" si="28"/>
        <v>64457.411200000002</v>
      </c>
      <c r="R62" s="23">
        <f t="shared" si="2"/>
        <v>842367.10210999986</v>
      </c>
      <c r="S62" s="13" t="s">
        <v>2</v>
      </c>
      <c r="T62" s="7"/>
      <c r="V62" s="7"/>
    </row>
    <row r="63" spans="1:24" s="8" customFormat="1" ht="37.5" x14ac:dyDescent="0.25">
      <c r="A63" s="36"/>
      <c r="B63" s="35"/>
      <c r="C63" s="45"/>
      <c r="D63" s="41"/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21089</v>
      </c>
      <c r="L63" s="23">
        <v>23135.11146</v>
      </c>
      <c r="M63" s="23">
        <v>24524.16</v>
      </c>
      <c r="N63" s="23">
        <v>17240.5</v>
      </c>
      <c r="O63" s="23">
        <v>0</v>
      </c>
      <c r="P63" s="23">
        <v>0</v>
      </c>
      <c r="Q63" s="23">
        <v>0</v>
      </c>
      <c r="R63" s="23">
        <f t="shared" si="2"/>
        <v>85988.771460000004</v>
      </c>
      <c r="S63" s="13" t="s">
        <v>3</v>
      </c>
      <c r="T63" s="7"/>
      <c r="V63" s="7"/>
    </row>
    <row r="64" spans="1:24" s="8" customFormat="1" ht="18.75" x14ac:dyDescent="0.25">
      <c r="A64" s="36"/>
      <c r="B64" s="35"/>
      <c r="C64" s="45"/>
      <c r="D64" s="41"/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170213</v>
      </c>
      <c r="L64" s="23">
        <v>170677.68799999999</v>
      </c>
      <c r="M64" s="23">
        <v>247.71879000000001</v>
      </c>
      <c r="N64" s="23">
        <v>174.14645999999999</v>
      </c>
      <c r="O64" s="23">
        <v>0</v>
      </c>
      <c r="P64" s="23">
        <v>0</v>
      </c>
      <c r="Q64" s="23">
        <v>0</v>
      </c>
      <c r="R64" s="23">
        <f t="shared" si="2"/>
        <v>341312.55325</v>
      </c>
      <c r="S64" s="17" t="s">
        <v>4</v>
      </c>
      <c r="T64" s="7"/>
      <c r="V64" s="7"/>
    </row>
    <row r="65" spans="1:22" s="8" customFormat="1" ht="18.75" x14ac:dyDescent="0.3">
      <c r="A65" s="36"/>
      <c r="B65" s="35"/>
      <c r="C65" s="45"/>
      <c r="D65" s="41"/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50252.1</v>
      </c>
      <c r="L65" s="23">
        <v>59594.542759999997</v>
      </c>
      <c r="M65" s="23">
        <v>59594.483099999998</v>
      </c>
      <c r="N65" s="23">
        <v>59594.460339999998</v>
      </c>
      <c r="O65" s="23">
        <v>59594.5</v>
      </c>
      <c r="P65" s="23">
        <f>O65*1.04</f>
        <v>61978.28</v>
      </c>
      <c r="Q65" s="23">
        <f>P65*1.04</f>
        <v>64457.411200000002</v>
      </c>
      <c r="R65" s="23">
        <f t="shared" si="2"/>
        <v>415065.7773999999</v>
      </c>
      <c r="S65" s="15" t="s">
        <v>25</v>
      </c>
      <c r="T65" s="7"/>
      <c r="V65" s="7"/>
    </row>
    <row r="66" spans="1:22" s="8" customFormat="1" ht="37.5" x14ac:dyDescent="0.25">
      <c r="A66" s="36"/>
      <c r="B66" s="35"/>
      <c r="C66" s="45"/>
      <c r="D66" s="41"/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f t="shared" si="2"/>
        <v>0</v>
      </c>
      <c r="S66" s="13" t="s">
        <v>5</v>
      </c>
      <c r="T66" s="7"/>
      <c r="V66" s="7"/>
    </row>
    <row r="67" spans="1:22" s="8" customFormat="1" ht="18.75" customHeight="1" x14ac:dyDescent="0.25">
      <c r="A67" s="37"/>
      <c r="B67" s="39"/>
      <c r="C67" s="44" t="s">
        <v>53</v>
      </c>
      <c r="D67" s="44" t="s">
        <v>15</v>
      </c>
      <c r="E67" s="22">
        <f>E68+E69+E70+E71</f>
        <v>52053.1</v>
      </c>
      <c r="F67" s="22">
        <f t="shared" ref="F67:K67" si="29">F68+F69+F70+F71</f>
        <v>0</v>
      </c>
      <c r="G67" s="22">
        <f t="shared" si="29"/>
        <v>0</v>
      </c>
      <c r="H67" s="22">
        <f t="shared" si="29"/>
        <v>0</v>
      </c>
      <c r="I67" s="22">
        <f t="shared" si="29"/>
        <v>0</v>
      </c>
      <c r="J67" s="22">
        <f t="shared" si="29"/>
        <v>0</v>
      </c>
      <c r="K67" s="22">
        <f t="shared" si="29"/>
        <v>0</v>
      </c>
      <c r="L67" s="23">
        <f>L68+L69+L70+L71</f>
        <v>0</v>
      </c>
      <c r="M67" s="23">
        <f t="shared" ref="M67:Q67" si="30">M68+M69+M70+M71</f>
        <v>0</v>
      </c>
      <c r="N67" s="23">
        <f t="shared" si="30"/>
        <v>0</v>
      </c>
      <c r="O67" s="23">
        <f t="shared" si="30"/>
        <v>0</v>
      </c>
      <c r="P67" s="23">
        <f t="shared" si="30"/>
        <v>0</v>
      </c>
      <c r="Q67" s="23">
        <f t="shared" si="30"/>
        <v>0</v>
      </c>
      <c r="R67" s="23">
        <f t="shared" si="2"/>
        <v>52053.1</v>
      </c>
      <c r="S67" s="13" t="s">
        <v>2</v>
      </c>
      <c r="T67" s="7"/>
      <c r="V67" s="7"/>
    </row>
    <row r="68" spans="1:22" s="8" customFormat="1" ht="37.5" x14ac:dyDescent="0.25">
      <c r="A68" s="37"/>
      <c r="B68" s="39"/>
      <c r="C68" s="45"/>
      <c r="D68" s="41"/>
      <c r="E68" s="22">
        <v>46957.1</v>
      </c>
      <c r="F68" s="22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23">
        <f t="shared" si="2"/>
        <v>46957.1</v>
      </c>
      <c r="S68" s="13" t="s">
        <v>3</v>
      </c>
      <c r="T68" s="7"/>
      <c r="V68" s="7"/>
    </row>
    <row r="69" spans="1:22" s="8" customFormat="1" ht="18.75" x14ac:dyDescent="0.25">
      <c r="A69" s="37"/>
      <c r="B69" s="39"/>
      <c r="C69" s="45"/>
      <c r="D69" s="41"/>
      <c r="E69" s="22">
        <v>3534.4</v>
      </c>
      <c r="F69" s="22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23">
        <f t="shared" si="2"/>
        <v>3534.4</v>
      </c>
      <c r="S69" s="17" t="s">
        <v>4</v>
      </c>
      <c r="T69" s="7"/>
      <c r="V69" s="7"/>
    </row>
    <row r="70" spans="1:22" s="8" customFormat="1" ht="18.75" x14ac:dyDescent="0.3">
      <c r="A70" s="37"/>
      <c r="B70" s="39"/>
      <c r="C70" s="45"/>
      <c r="D70" s="41"/>
      <c r="E70" s="22">
        <v>1561.6</v>
      </c>
      <c r="F70" s="22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23">
        <f t="shared" si="2"/>
        <v>1561.6</v>
      </c>
      <c r="S70" s="15" t="s">
        <v>25</v>
      </c>
      <c r="T70" s="7"/>
      <c r="V70" s="7"/>
    </row>
    <row r="71" spans="1:22" s="8" customFormat="1" ht="37.5" x14ac:dyDescent="0.25">
      <c r="A71" s="38"/>
      <c r="B71" s="40"/>
      <c r="C71" s="45"/>
      <c r="D71" s="41"/>
      <c r="E71" s="22">
        <v>0</v>
      </c>
      <c r="F71" s="22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23">
        <f t="shared" si="2"/>
        <v>0</v>
      </c>
      <c r="S71" s="13" t="s">
        <v>5</v>
      </c>
      <c r="T71" s="7"/>
      <c r="V71" s="7"/>
    </row>
    <row r="72" spans="1:22" s="8" customFormat="1" ht="18.75" customHeight="1" x14ac:dyDescent="0.25">
      <c r="A72" s="36">
        <v>10</v>
      </c>
      <c r="B72" s="35" t="s">
        <v>23</v>
      </c>
      <c r="C72" s="41" t="s">
        <v>45</v>
      </c>
      <c r="D72" s="43" t="s">
        <v>43</v>
      </c>
      <c r="E72" s="22">
        <f>E73+E74+E75+E76</f>
        <v>1248.0999999999999</v>
      </c>
      <c r="F72" s="22">
        <f t="shared" ref="F72:K72" si="31">F73+F74+F75+F76</f>
        <v>829.8</v>
      </c>
      <c r="G72" s="22">
        <f t="shared" si="31"/>
        <v>468.7</v>
      </c>
      <c r="H72" s="22">
        <f t="shared" si="31"/>
        <v>1156.5999999999999</v>
      </c>
      <c r="I72" s="22">
        <f t="shared" si="31"/>
        <v>3500.3</v>
      </c>
      <c r="J72" s="22">
        <f t="shared" si="31"/>
        <v>893.9</v>
      </c>
      <c r="K72" s="22">
        <f t="shared" si="31"/>
        <v>0</v>
      </c>
      <c r="L72" s="23">
        <f>L73+L74+L75+L76</f>
        <v>0</v>
      </c>
      <c r="M72" s="23">
        <f t="shared" ref="M72:Q72" si="32">M73+M74+M75+M76</f>
        <v>0</v>
      </c>
      <c r="N72" s="23">
        <f t="shared" si="32"/>
        <v>0</v>
      </c>
      <c r="O72" s="23">
        <f t="shared" si="32"/>
        <v>0</v>
      </c>
      <c r="P72" s="23">
        <f t="shared" si="32"/>
        <v>0</v>
      </c>
      <c r="Q72" s="23">
        <f t="shared" si="32"/>
        <v>0</v>
      </c>
      <c r="R72" s="23">
        <f t="shared" si="2"/>
        <v>8097.4</v>
      </c>
      <c r="S72" s="13" t="s">
        <v>2</v>
      </c>
      <c r="T72" s="7"/>
      <c r="V72" s="7"/>
    </row>
    <row r="73" spans="1:22" s="8" customFormat="1" ht="37.5" x14ac:dyDescent="0.25">
      <c r="A73" s="36"/>
      <c r="B73" s="35"/>
      <c r="C73" s="45"/>
      <c r="D73" s="43"/>
      <c r="E73" s="22">
        <v>0</v>
      </c>
      <c r="F73" s="22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5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f t="shared" si="2"/>
        <v>0</v>
      </c>
      <c r="S73" s="13" t="s">
        <v>3</v>
      </c>
      <c r="T73" s="7"/>
      <c r="V73" s="7"/>
    </row>
    <row r="74" spans="1:22" s="8" customFormat="1" ht="18.75" x14ac:dyDescent="0.25">
      <c r="A74" s="36"/>
      <c r="B74" s="35"/>
      <c r="C74" s="45"/>
      <c r="D74" s="43"/>
      <c r="E74" s="22">
        <v>0</v>
      </c>
      <c r="F74" s="22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5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f t="shared" si="2"/>
        <v>0</v>
      </c>
      <c r="S74" s="17" t="s">
        <v>4</v>
      </c>
      <c r="T74" s="7"/>
      <c r="V74" s="7"/>
    </row>
    <row r="75" spans="1:22" s="8" customFormat="1" ht="18.75" x14ac:dyDescent="0.3">
      <c r="A75" s="36"/>
      <c r="B75" s="35"/>
      <c r="C75" s="45"/>
      <c r="D75" s="43"/>
      <c r="E75" s="22">
        <v>1248.0999999999999</v>
      </c>
      <c r="F75" s="16">
        <v>829.8</v>
      </c>
      <c r="G75" s="16">
        <v>468.7</v>
      </c>
      <c r="H75" s="16">
        <v>1156.5999999999999</v>
      </c>
      <c r="I75" s="16">
        <v>3500.3</v>
      </c>
      <c r="J75" s="16">
        <v>893.9</v>
      </c>
      <c r="K75" s="16">
        <v>0</v>
      </c>
      <c r="L75" s="5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f t="shared" si="2"/>
        <v>8097.4</v>
      </c>
      <c r="S75" s="15" t="s">
        <v>25</v>
      </c>
      <c r="T75" s="7"/>
      <c r="V75" s="7"/>
    </row>
    <row r="76" spans="1:22" s="8" customFormat="1" ht="37.5" x14ac:dyDescent="0.25">
      <c r="A76" s="36"/>
      <c r="B76" s="35"/>
      <c r="C76" s="45"/>
      <c r="D76" s="44"/>
      <c r="E76" s="22">
        <v>0</v>
      </c>
      <c r="F76" s="22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5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f t="shared" si="2"/>
        <v>0</v>
      </c>
      <c r="S76" s="13" t="s">
        <v>5</v>
      </c>
      <c r="T76" s="7"/>
      <c r="V76" s="7"/>
    </row>
    <row r="77" spans="1:22" s="8" customFormat="1" ht="18.75" customHeight="1" x14ac:dyDescent="0.25">
      <c r="A77" s="36"/>
      <c r="B77" s="35"/>
      <c r="C77" s="41" t="s">
        <v>54</v>
      </c>
      <c r="D77" s="42" t="s">
        <v>41</v>
      </c>
      <c r="E77" s="22">
        <f>E78+E79+E80+E81</f>
        <v>0</v>
      </c>
      <c r="F77" s="22">
        <f t="shared" ref="F77:K77" si="33">F78+F79+F80+F81</f>
        <v>0</v>
      </c>
      <c r="G77" s="22">
        <f t="shared" si="33"/>
        <v>0</v>
      </c>
      <c r="H77" s="22">
        <f t="shared" si="33"/>
        <v>0</v>
      </c>
      <c r="I77" s="22">
        <f t="shared" si="33"/>
        <v>0</v>
      </c>
      <c r="J77" s="22">
        <f t="shared" si="33"/>
        <v>0</v>
      </c>
      <c r="K77" s="22">
        <f t="shared" si="33"/>
        <v>1338.2</v>
      </c>
      <c r="L77" s="23">
        <f>L78+L79+L80+L81</f>
        <v>6491.3</v>
      </c>
      <c r="M77" s="23">
        <f t="shared" ref="M77:Q77" si="34">M78+M79+M80+M81</f>
        <v>1805.4</v>
      </c>
      <c r="N77" s="23">
        <f>N78+N79+N80+N81</f>
        <v>1648</v>
      </c>
      <c r="O77" s="23">
        <f t="shared" si="34"/>
        <v>1648</v>
      </c>
      <c r="P77" s="23">
        <f t="shared" si="34"/>
        <v>1713.92</v>
      </c>
      <c r="Q77" s="23">
        <f t="shared" si="34"/>
        <v>1782.4768000000001</v>
      </c>
      <c r="R77" s="23">
        <f t="shared" ref="R77:R96" si="35">SUM(E77:Q77)</f>
        <v>16427.2968</v>
      </c>
      <c r="S77" s="13" t="s">
        <v>2</v>
      </c>
      <c r="T77" s="7"/>
      <c r="V77" s="7"/>
    </row>
    <row r="78" spans="1:22" s="8" customFormat="1" ht="37.5" x14ac:dyDescent="0.25">
      <c r="A78" s="36"/>
      <c r="B78" s="35"/>
      <c r="C78" s="45"/>
      <c r="D78" s="43"/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16">
        <v>0</v>
      </c>
      <c r="L78" s="5">
        <v>0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  <c r="R78" s="23">
        <f t="shared" si="35"/>
        <v>0</v>
      </c>
      <c r="S78" s="13" t="s">
        <v>3</v>
      </c>
      <c r="T78" s="7"/>
      <c r="V78" s="7"/>
    </row>
    <row r="79" spans="1:22" s="8" customFormat="1" ht="18.75" x14ac:dyDescent="0.25">
      <c r="A79" s="36"/>
      <c r="B79" s="35"/>
      <c r="C79" s="45"/>
      <c r="D79" s="43"/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16">
        <v>0</v>
      </c>
      <c r="L79" s="5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 t="shared" si="35"/>
        <v>0</v>
      </c>
      <c r="S79" s="17" t="s">
        <v>4</v>
      </c>
      <c r="T79" s="7"/>
      <c r="V79" s="7"/>
    </row>
    <row r="80" spans="1:22" s="8" customFormat="1" ht="18.75" x14ac:dyDescent="0.3">
      <c r="A80" s="36"/>
      <c r="B80" s="35"/>
      <c r="C80" s="45"/>
      <c r="D80" s="43"/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16">
        <v>1338.2</v>
      </c>
      <c r="L80" s="5">
        <v>6491.3</v>
      </c>
      <c r="M80" s="5">
        <v>1805.4</v>
      </c>
      <c r="N80" s="5">
        <v>1648</v>
      </c>
      <c r="O80" s="5">
        <v>1648</v>
      </c>
      <c r="P80" s="5">
        <f>O80*1.04</f>
        <v>1713.92</v>
      </c>
      <c r="Q80" s="5">
        <f>P80*1.04</f>
        <v>1782.4768000000001</v>
      </c>
      <c r="R80" s="23">
        <f t="shared" si="35"/>
        <v>16427.2968</v>
      </c>
      <c r="S80" s="15" t="s">
        <v>25</v>
      </c>
      <c r="T80" s="7"/>
      <c r="V80" s="7"/>
    </row>
    <row r="81" spans="1:22" s="8" customFormat="1" ht="37.5" x14ac:dyDescent="0.25">
      <c r="A81" s="36"/>
      <c r="B81" s="35"/>
      <c r="C81" s="45"/>
      <c r="D81" s="44"/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16">
        <v>0</v>
      </c>
      <c r="L81" s="5">
        <v>0</v>
      </c>
      <c r="M81" s="23">
        <f t="shared" ref="M81:N81" si="36">SUM(M82:M85)</f>
        <v>0</v>
      </c>
      <c r="N81" s="23">
        <f t="shared" si="36"/>
        <v>0</v>
      </c>
      <c r="O81" s="23">
        <v>0</v>
      </c>
      <c r="P81" s="23">
        <v>0</v>
      </c>
      <c r="Q81" s="23">
        <v>0</v>
      </c>
      <c r="R81" s="23">
        <f t="shared" si="35"/>
        <v>0</v>
      </c>
      <c r="S81" s="13" t="s">
        <v>5</v>
      </c>
      <c r="T81" s="7"/>
      <c r="V81" s="7"/>
    </row>
    <row r="82" spans="1:22" s="8" customFormat="1" ht="15" customHeight="1" x14ac:dyDescent="0.25">
      <c r="A82" s="36"/>
      <c r="B82" s="35"/>
      <c r="C82" s="41" t="s">
        <v>53</v>
      </c>
      <c r="D82" s="42" t="s">
        <v>15</v>
      </c>
      <c r="E82" s="22">
        <f>E83+E84+E85+E86</f>
        <v>1350</v>
      </c>
      <c r="F82" s="22">
        <f t="shared" ref="F82:K82" si="37">F83+F84+F85+F86</f>
        <v>0</v>
      </c>
      <c r="G82" s="22">
        <f t="shared" si="37"/>
        <v>0</v>
      </c>
      <c r="H82" s="22">
        <f t="shared" si="37"/>
        <v>0</v>
      </c>
      <c r="I82" s="22">
        <f t="shared" si="37"/>
        <v>0</v>
      </c>
      <c r="J82" s="22">
        <f t="shared" si="37"/>
        <v>0</v>
      </c>
      <c r="K82" s="22">
        <f t="shared" si="37"/>
        <v>0</v>
      </c>
      <c r="L82" s="23">
        <f>L83+L84+L85+L86</f>
        <v>0</v>
      </c>
      <c r="M82" s="23">
        <f t="shared" ref="M82:Q82" si="38">M83+M84+M85+M86</f>
        <v>0</v>
      </c>
      <c r="N82" s="23">
        <f t="shared" si="38"/>
        <v>0</v>
      </c>
      <c r="O82" s="23">
        <f t="shared" si="38"/>
        <v>0</v>
      </c>
      <c r="P82" s="23">
        <f t="shared" si="38"/>
        <v>0</v>
      </c>
      <c r="Q82" s="23">
        <f t="shared" si="38"/>
        <v>0</v>
      </c>
      <c r="R82" s="23">
        <f t="shared" si="35"/>
        <v>1350</v>
      </c>
      <c r="S82" s="13" t="s">
        <v>2</v>
      </c>
      <c r="T82" s="7"/>
      <c r="V82" s="7"/>
    </row>
    <row r="83" spans="1:22" s="8" customFormat="1" ht="37.5" x14ac:dyDescent="0.25">
      <c r="A83" s="36"/>
      <c r="B83" s="35"/>
      <c r="C83" s="45"/>
      <c r="D83" s="43"/>
      <c r="E83" s="22">
        <v>0</v>
      </c>
      <c r="F83" s="22">
        <v>0</v>
      </c>
      <c r="G83" s="16">
        <v>0</v>
      </c>
      <c r="H83" s="16">
        <v>0</v>
      </c>
      <c r="I83" s="16">
        <v>0</v>
      </c>
      <c r="J83" s="16">
        <f t="shared" ref="J83:K83" si="39">J84+J85+J86+J87</f>
        <v>0</v>
      </c>
      <c r="K83" s="16">
        <f t="shared" si="39"/>
        <v>0</v>
      </c>
      <c r="L83" s="5">
        <v>0</v>
      </c>
      <c r="M83" s="23">
        <f t="shared" ref="M83:N83" si="40">SUM(M84:M87)</f>
        <v>0</v>
      </c>
      <c r="N83" s="23">
        <f t="shared" si="40"/>
        <v>0</v>
      </c>
      <c r="O83" s="23">
        <f t="shared" ref="O83:Q83" si="41">SUM(O84:O87)</f>
        <v>0</v>
      </c>
      <c r="P83" s="23">
        <f t="shared" si="41"/>
        <v>0</v>
      </c>
      <c r="Q83" s="23">
        <f t="shared" si="41"/>
        <v>0</v>
      </c>
      <c r="R83" s="23">
        <f t="shared" si="35"/>
        <v>0</v>
      </c>
      <c r="S83" s="13" t="s">
        <v>3</v>
      </c>
      <c r="T83" s="7"/>
      <c r="V83" s="7"/>
    </row>
    <row r="84" spans="1:22" s="8" customFormat="1" ht="18.75" x14ac:dyDescent="0.25">
      <c r="A84" s="36"/>
      <c r="B84" s="35"/>
      <c r="C84" s="45"/>
      <c r="D84" s="43"/>
      <c r="E84" s="22">
        <v>0</v>
      </c>
      <c r="F84" s="22">
        <v>0</v>
      </c>
      <c r="G84" s="16">
        <v>0</v>
      </c>
      <c r="H84" s="16">
        <v>0</v>
      </c>
      <c r="I84" s="16">
        <v>0</v>
      </c>
      <c r="J84" s="16">
        <f t="shared" ref="J84:K84" si="42">J85+J86+J87+J88</f>
        <v>0</v>
      </c>
      <c r="K84" s="16">
        <f t="shared" si="42"/>
        <v>0</v>
      </c>
      <c r="L84" s="5">
        <v>0</v>
      </c>
      <c r="M84" s="23">
        <f t="shared" ref="M84:Q84" si="43">SUM(M85:M88)</f>
        <v>0</v>
      </c>
      <c r="N84" s="23">
        <f t="shared" si="43"/>
        <v>0</v>
      </c>
      <c r="O84" s="23">
        <f t="shared" si="43"/>
        <v>0</v>
      </c>
      <c r="P84" s="23">
        <f t="shared" si="43"/>
        <v>0</v>
      </c>
      <c r="Q84" s="23">
        <f t="shared" si="43"/>
        <v>0</v>
      </c>
      <c r="R84" s="23">
        <f t="shared" si="35"/>
        <v>0</v>
      </c>
      <c r="S84" s="17" t="s">
        <v>4</v>
      </c>
      <c r="T84" s="7"/>
      <c r="V84" s="7"/>
    </row>
    <row r="85" spans="1:22" s="8" customFormat="1" ht="18.75" x14ac:dyDescent="0.3">
      <c r="A85" s="36"/>
      <c r="B85" s="35"/>
      <c r="C85" s="45"/>
      <c r="D85" s="43"/>
      <c r="E85" s="22">
        <v>1350</v>
      </c>
      <c r="F85" s="22">
        <v>0</v>
      </c>
      <c r="G85" s="16">
        <v>0</v>
      </c>
      <c r="H85" s="16">
        <v>0</v>
      </c>
      <c r="I85" s="16">
        <v>0</v>
      </c>
      <c r="J85" s="16">
        <f t="shared" ref="J85:K85" si="44">J86+J87+J88+J89</f>
        <v>0</v>
      </c>
      <c r="K85" s="16">
        <f t="shared" si="44"/>
        <v>0</v>
      </c>
      <c r="L85" s="5">
        <v>0</v>
      </c>
      <c r="M85" s="23">
        <f t="shared" ref="M85:Q85" si="45">SUM(M86:M89)</f>
        <v>0</v>
      </c>
      <c r="N85" s="23">
        <f t="shared" si="45"/>
        <v>0</v>
      </c>
      <c r="O85" s="23">
        <f t="shared" si="45"/>
        <v>0</v>
      </c>
      <c r="P85" s="23">
        <f t="shared" si="45"/>
        <v>0</v>
      </c>
      <c r="Q85" s="23">
        <f t="shared" si="45"/>
        <v>0</v>
      </c>
      <c r="R85" s="23">
        <f t="shared" si="35"/>
        <v>1350</v>
      </c>
      <c r="S85" s="15" t="s">
        <v>25</v>
      </c>
      <c r="T85" s="7"/>
      <c r="V85" s="7"/>
    </row>
    <row r="86" spans="1:22" s="8" customFormat="1" ht="37.5" x14ac:dyDescent="0.25">
      <c r="A86" s="36"/>
      <c r="B86" s="35"/>
      <c r="C86" s="45"/>
      <c r="D86" s="44"/>
      <c r="E86" s="22">
        <v>0</v>
      </c>
      <c r="F86" s="22">
        <v>0</v>
      </c>
      <c r="G86" s="16">
        <v>0</v>
      </c>
      <c r="H86" s="16">
        <v>0</v>
      </c>
      <c r="I86" s="16">
        <v>0</v>
      </c>
      <c r="J86" s="16">
        <f t="shared" ref="J86:K86" si="46">J87+J88+J89+J90</f>
        <v>0</v>
      </c>
      <c r="K86" s="16">
        <f t="shared" si="46"/>
        <v>0</v>
      </c>
      <c r="L86" s="5">
        <v>0</v>
      </c>
      <c r="M86" s="23">
        <f t="shared" ref="M86:Q86" si="47">SUM(M87:M90)</f>
        <v>0</v>
      </c>
      <c r="N86" s="23">
        <f t="shared" si="47"/>
        <v>0</v>
      </c>
      <c r="O86" s="23">
        <f t="shared" si="47"/>
        <v>0</v>
      </c>
      <c r="P86" s="23">
        <f t="shared" si="47"/>
        <v>0</v>
      </c>
      <c r="Q86" s="23">
        <f t="shared" si="47"/>
        <v>0</v>
      </c>
      <c r="R86" s="23">
        <f t="shared" si="35"/>
        <v>0</v>
      </c>
      <c r="S86" s="13" t="s">
        <v>5</v>
      </c>
      <c r="T86" s="7"/>
      <c r="V86" s="7"/>
    </row>
    <row r="87" spans="1:22" s="8" customFormat="1" ht="18.75" customHeight="1" x14ac:dyDescent="0.25">
      <c r="A87" s="36">
        <v>11</v>
      </c>
      <c r="B87" s="35" t="s">
        <v>35</v>
      </c>
      <c r="C87" s="41" t="s">
        <v>53</v>
      </c>
      <c r="D87" s="41" t="s">
        <v>12</v>
      </c>
      <c r="E87" s="22">
        <f>E92</f>
        <v>125</v>
      </c>
      <c r="F87" s="22">
        <f t="shared" ref="F87:K87" si="48">F92</f>
        <v>0</v>
      </c>
      <c r="G87" s="22">
        <f t="shared" si="48"/>
        <v>0</v>
      </c>
      <c r="H87" s="22">
        <f t="shared" si="48"/>
        <v>0</v>
      </c>
      <c r="I87" s="22">
        <f t="shared" si="48"/>
        <v>0</v>
      </c>
      <c r="J87" s="22">
        <f t="shared" si="48"/>
        <v>0</v>
      </c>
      <c r="K87" s="22">
        <f t="shared" si="48"/>
        <v>0</v>
      </c>
      <c r="L87" s="23">
        <f>L92</f>
        <v>0</v>
      </c>
      <c r="M87" s="23">
        <f t="shared" ref="M87:Q87" si="49">M92</f>
        <v>0</v>
      </c>
      <c r="N87" s="23">
        <f t="shared" si="49"/>
        <v>0</v>
      </c>
      <c r="O87" s="23">
        <f t="shared" si="49"/>
        <v>0</v>
      </c>
      <c r="P87" s="23">
        <f t="shared" si="49"/>
        <v>0</v>
      </c>
      <c r="Q87" s="23">
        <f t="shared" si="49"/>
        <v>0</v>
      </c>
      <c r="R87" s="23">
        <f t="shared" si="35"/>
        <v>125</v>
      </c>
      <c r="S87" s="13" t="s">
        <v>2</v>
      </c>
      <c r="T87" s="7"/>
      <c r="V87" s="7"/>
    </row>
    <row r="88" spans="1:22" s="8" customFormat="1" ht="37.5" x14ac:dyDescent="0.25">
      <c r="A88" s="36"/>
      <c r="B88" s="35"/>
      <c r="C88" s="45"/>
      <c r="D88" s="41"/>
      <c r="E88" s="22">
        <f>E93</f>
        <v>0</v>
      </c>
      <c r="F88" s="22">
        <f t="shared" ref="F88:K88" si="50">F93</f>
        <v>0</v>
      </c>
      <c r="G88" s="22">
        <f t="shared" si="50"/>
        <v>0</v>
      </c>
      <c r="H88" s="22">
        <f t="shared" si="50"/>
        <v>0</v>
      </c>
      <c r="I88" s="22">
        <f t="shared" si="50"/>
        <v>0</v>
      </c>
      <c r="J88" s="22">
        <f t="shared" si="50"/>
        <v>0</v>
      </c>
      <c r="K88" s="22">
        <f t="shared" si="50"/>
        <v>0</v>
      </c>
      <c r="L88" s="23">
        <f>L93</f>
        <v>0</v>
      </c>
      <c r="M88" s="23">
        <f t="shared" ref="M88:Q88" si="51">M93</f>
        <v>0</v>
      </c>
      <c r="N88" s="23">
        <f t="shared" si="51"/>
        <v>0</v>
      </c>
      <c r="O88" s="23">
        <f t="shared" si="51"/>
        <v>0</v>
      </c>
      <c r="P88" s="23">
        <f t="shared" si="51"/>
        <v>0</v>
      </c>
      <c r="Q88" s="23">
        <f t="shared" si="51"/>
        <v>0</v>
      </c>
      <c r="R88" s="23">
        <f t="shared" si="35"/>
        <v>0</v>
      </c>
      <c r="S88" s="13" t="s">
        <v>3</v>
      </c>
      <c r="T88" s="7"/>
      <c r="V88" s="7"/>
    </row>
    <row r="89" spans="1:22" s="8" customFormat="1" ht="18.75" x14ac:dyDescent="0.25">
      <c r="A89" s="36"/>
      <c r="B89" s="35"/>
      <c r="C89" s="45"/>
      <c r="D89" s="41"/>
      <c r="E89" s="22">
        <f>E94</f>
        <v>0</v>
      </c>
      <c r="F89" s="22">
        <f t="shared" ref="F89:K89" si="52">F94</f>
        <v>0</v>
      </c>
      <c r="G89" s="22">
        <f t="shared" si="52"/>
        <v>0</v>
      </c>
      <c r="H89" s="22">
        <f t="shared" si="52"/>
        <v>0</v>
      </c>
      <c r="I89" s="22">
        <f t="shared" si="52"/>
        <v>0</v>
      </c>
      <c r="J89" s="22">
        <f t="shared" si="52"/>
        <v>0</v>
      </c>
      <c r="K89" s="22">
        <f t="shared" si="52"/>
        <v>0</v>
      </c>
      <c r="L89" s="23">
        <f>L94</f>
        <v>0</v>
      </c>
      <c r="M89" s="23">
        <f t="shared" ref="M89:Q89" si="53">M94</f>
        <v>0</v>
      </c>
      <c r="N89" s="23">
        <f t="shared" si="53"/>
        <v>0</v>
      </c>
      <c r="O89" s="23">
        <f t="shared" si="53"/>
        <v>0</v>
      </c>
      <c r="P89" s="23">
        <f t="shared" si="53"/>
        <v>0</v>
      </c>
      <c r="Q89" s="23">
        <f t="shared" si="53"/>
        <v>0</v>
      </c>
      <c r="R89" s="23">
        <f t="shared" si="35"/>
        <v>0</v>
      </c>
      <c r="S89" s="17" t="s">
        <v>4</v>
      </c>
      <c r="T89" s="7"/>
      <c r="V89" s="7"/>
    </row>
    <row r="90" spans="1:22" s="8" customFormat="1" ht="18.75" x14ac:dyDescent="0.3">
      <c r="A90" s="36"/>
      <c r="B90" s="35"/>
      <c r="C90" s="45"/>
      <c r="D90" s="41"/>
      <c r="E90" s="22">
        <f>E95</f>
        <v>0</v>
      </c>
      <c r="F90" s="22">
        <f t="shared" ref="F90:K90" si="54">F95</f>
        <v>0</v>
      </c>
      <c r="G90" s="22">
        <f t="shared" si="54"/>
        <v>0</v>
      </c>
      <c r="H90" s="22">
        <f t="shared" si="54"/>
        <v>0</v>
      </c>
      <c r="I90" s="22">
        <f t="shared" si="54"/>
        <v>0</v>
      </c>
      <c r="J90" s="22">
        <f t="shared" si="54"/>
        <v>0</v>
      </c>
      <c r="K90" s="22">
        <f t="shared" si="54"/>
        <v>0</v>
      </c>
      <c r="L90" s="23">
        <f>L95</f>
        <v>0</v>
      </c>
      <c r="M90" s="23">
        <f t="shared" ref="M90:Q90" si="55">M95</f>
        <v>0</v>
      </c>
      <c r="N90" s="23">
        <f t="shared" si="55"/>
        <v>0</v>
      </c>
      <c r="O90" s="23">
        <f t="shared" si="55"/>
        <v>0</v>
      </c>
      <c r="P90" s="23">
        <f t="shared" si="55"/>
        <v>0</v>
      </c>
      <c r="Q90" s="23">
        <f t="shared" si="55"/>
        <v>0</v>
      </c>
      <c r="R90" s="23">
        <f t="shared" si="35"/>
        <v>0</v>
      </c>
      <c r="S90" s="15" t="s">
        <v>25</v>
      </c>
      <c r="T90" s="7"/>
      <c r="V90" s="7"/>
    </row>
    <row r="91" spans="1:22" s="8" customFormat="1" ht="61.5" customHeight="1" x14ac:dyDescent="0.25">
      <c r="A91" s="36"/>
      <c r="B91" s="35"/>
      <c r="C91" s="45"/>
      <c r="D91" s="41"/>
      <c r="E91" s="22">
        <f>E96</f>
        <v>125</v>
      </c>
      <c r="F91" s="22">
        <f t="shared" ref="F91:K91" si="56">F96</f>
        <v>0</v>
      </c>
      <c r="G91" s="22">
        <f t="shared" si="56"/>
        <v>0</v>
      </c>
      <c r="H91" s="22">
        <f t="shared" si="56"/>
        <v>0</v>
      </c>
      <c r="I91" s="22">
        <f t="shared" si="56"/>
        <v>0</v>
      </c>
      <c r="J91" s="22">
        <f t="shared" si="56"/>
        <v>0</v>
      </c>
      <c r="K91" s="22">
        <f t="shared" si="56"/>
        <v>0</v>
      </c>
      <c r="L91" s="23">
        <f>L96</f>
        <v>0</v>
      </c>
      <c r="M91" s="23">
        <f t="shared" ref="M91:Q91" si="57">M96</f>
        <v>0</v>
      </c>
      <c r="N91" s="23">
        <f t="shared" si="57"/>
        <v>0</v>
      </c>
      <c r="O91" s="23">
        <f t="shared" si="57"/>
        <v>0</v>
      </c>
      <c r="P91" s="23">
        <f t="shared" si="57"/>
        <v>0</v>
      </c>
      <c r="Q91" s="23">
        <f t="shared" si="57"/>
        <v>0</v>
      </c>
      <c r="R91" s="23">
        <f t="shared" si="35"/>
        <v>125</v>
      </c>
      <c r="S91" s="13" t="s">
        <v>5</v>
      </c>
      <c r="T91" s="7"/>
      <c r="V91" s="7"/>
    </row>
    <row r="92" spans="1:22" s="8" customFormat="1" ht="18.75" customHeight="1" x14ac:dyDescent="0.25">
      <c r="A92" s="34">
        <v>12</v>
      </c>
      <c r="B92" s="35" t="s">
        <v>8</v>
      </c>
      <c r="C92" s="41" t="s">
        <v>53</v>
      </c>
      <c r="D92" s="41" t="s">
        <v>12</v>
      </c>
      <c r="E92" s="22">
        <f>SUM(E93:E96)</f>
        <v>125</v>
      </c>
      <c r="F92" s="22">
        <f t="shared" ref="F92:Q92" si="58">SUM(F93:F96)</f>
        <v>0</v>
      </c>
      <c r="G92" s="22">
        <f t="shared" si="58"/>
        <v>0</v>
      </c>
      <c r="H92" s="22">
        <f t="shared" si="58"/>
        <v>0</v>
      </c>
      <c r="I92" s="22">
        <f t="shared" si="58"/>
        <v>0</v>
      </c>
      <c r="J92" s="22">
        <f t="shared" si="58"/>
        <v>0</v>
      </c>
      <c r="K92" s="22">
        <f t="shared" si="58"/>
        <v>0</v>
      </c>
      <c r="L92" s="23">
        <f t="shared" si="58"/>
        <v>0</v>
      </c>
      <c r="M92" s="23">
        <f t="shared" si="58"/>
        <v>0</v>
      </c>
      <c r="N92" s="23">
        <f t="shared" si="58"/>
        <v>0</v>
      </c>
      <c r="O92" s="23">
        <f t="shared" si="58"/>
        <v>0</v>
      </c>
      <c r="P92" s="23">
        <f t="shared" si="58"/>
        <v>0</v>
      </c>
      <c r="Q92" s="23">
        <f t="shared" si="58"/>
        <v>0</v>
      </c>
      <c r="R92" s="23">
        <f t="shared" si="35"/>
        <v>125</v>
      </c>
      <c r="S92" s="17" t="s">
        <v>2</v>
      </c>
      <c r="T92" s="7"/>
      <c r="V92" s="7"/>
    </row>
    <row r="93" spans="1:22" s="8" customFormat="1" ht="37.5" x14ac:dyDescent="0.25">
      <c r="A93" s="34"/>
      <c r="B93" s="35"/>
      <c r="C93" s="45"/>
      <c r="D93" s="41"/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3">
        <v>0</v>
      </c>
      <c r="M93" s="23">
        <f t="shared" ref="M93" si="59">SUM(M94:M97)</f>
        <v>0</v>
      </c>
      <c r="N93" s="23">
        <f t="shared" ref="N93:Q93" si="60">SUM(N94:N97)</f>
        <v>0</v>
      </c>
      <c r="O93" s="23">
        <f t="shared" si="60"/>
        <v>0</v>
      </c>
      <c r="P93" s="23">
        <f t="shared" si="60"/>
        <v>0</v>
      </c>
      <c r="Q93" s="23">
        <f t="shared" si="60"/>
        <v>0</v>
      </c>
      <c r="R93" s="23">
        <f t="shared" si="35"/>
        <v>0</v>
      </c>
      <c r="S93" s="13" t="s">
        <v>3</v>
      </c>
      <c r="T93" s="7"/>
      <c r="V93" s="7"/>
    </row>
    <row r="94" spans="1:22" s="8" customFormat="1" ht="18.75" x14ac:dyDescent="0.25">
      <c r="A94" s="34"/>
      <c r="B94" s="35"/>
      <c r="C94" s="45"/>
      <c r="D94" s="41"/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3">
        <v>0</v>
      </c>
      <c r="M94" s="23">
        <f t="shared" ref="M94" si="61">SUM(M95:M98)</f>
        <v>0</v>
      </c>
      <c r="N94" s="23">
        <f t="shared" ref="N94:Q94" si="62">SUM(N95:N98)</f>
        <v>0</v>
      </c>
      <c r="O94" s="23">
        <f t="shared" si="62"/>
        <v>0</v>
      </c>
      <c r="P94" s="23">
        <f t="shared" si="62"/>
        <v>0</v>
      </c>
      <c r="Q94" s="23">
        <f t="shared" si="62"/>
        <v>0</v>
      </c>
      <c r="R94" s="23">
        <f t="shared" si="35"/>
        <v>0</v>
      </c>
      <c r="S94" s="17" t="s">
        <v>4</v>
      </c>
      <c r="T94" s="7"/>
      <c r="V94" s="7"/>
    </row>
    <row r="95" spans="1:22" s="8" customFormat="1" ht="18.75" x14ac:dyDescent="0.3">
      <c r="A95" s="34"/>
      <c r="B95" s="35"/>
      <c r="C95" s="45"/>
      <c r="D95" s="41"/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3">
        <v>0</v>
      </c>
      <c r="M95" s="23">
        <f t="shared" ref="M95" si="63">SUM(M96:M99)</f>
        <v>0</v>
      </c>
      <c r="N95" s="23">
        <f t="shared" ref="N95:Q95" si="64">SUM(N96:N99)</f>
        <v>0</v>
      </c>
      <c r="O95" s="23">
        <f t="shared" si="64"/>
        <v>0</v>
      </c>
      <c r="P95" s="23">
        <f t="shared" si="64"/>
        <v>0</v>
      </c>
      <c r="Q95" s="23">
        <f t="shared" si="64"/>
        <v>0</v>
      </c>
      <c r="R95" s="23">
        <f t="shared" si="35"/>
        <v>0</v>
      </c>
      <c r="S95" s="15" t="s">
        <v>25</v>
      </c>
      <c r="T95" s="7"/>
      <c r="V95" s="7"/>
    </row>
    <row r="96" spans="1:22" s="8" customFormat="1" ht="46.5" customHeight="1" x14ac:dyDescent="0.25">
      <c r="A96" s="34"/>
      <c r="B96" s="35"/>
      <c r="C96" s="45"/>
      <c r="D96" s="41"/>
      <c r="E96" s="22">
        <v>125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3">
        <v>0</v>
      </c>
      <c r="M96" s="23">
        <f t="shared" ref="M96" si="65">SUM(M97:M100)</f>
        <v>0</v>
      </c>
      <c r="N96" s="23">
        <f t="shared" ref="N96:Q96" si="66">SUM(N97:N100)</f>
        <v>0</v>
      </c>
      <c r="O96" s="23">
        <f t="shared" si="66"/>
        <v>0</v>
      </c>
      <c r="P96" s="23">
        <f t="shared" si="66"/>
        <v>0</v>
      </c>
      <c r="Q96" s="23">
        <f t="shared" si="66"/>
        <v>0</v>
      </c>
      <c r="R96" s="23">
        <f t="shared" si="35"/>
        <v>125</v>
      </c>
      <c r="S96" s="18" t="s">
        <v>5</v>
      </c>
      <c r="T96" s="7"/>
      <c r="V96" s="7"/>
    </row>
    <row r="97" spans="1:20" s="2" customFormat="1" ht="84.75" customHeight="1" x14ac:dyDescent="0.4">
      <c r="A97" s="47" t="s">
        <v>57</v>
      </c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</row>
    <row r="98" spans="1:20" s="2" customFormat="1" ht="87.75" customHeight="1" x14ac:dyDescent="0.35">
      <c r="A98" s="46" t="s">
        <v>58</v>
      </c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3"/>
    </row>
    <row r="99" spans="1:20" ht="23.25" x14ac:dyDescent="0.25">
      <c r="A99" s="19"/>
      <c r="B99" s="19"/>
      <c r="C99" s="19"/>
      <c r="D99" s="19"/>
      <c r="E99" s="20"/>
      <c r="F99" s="20"/>
      <c r="G99" s="20"/>
      <c r="H99" s="20"/>
      <c r="I99" s="20"/>
      <c r="J99" s="20"/>
      <c r="K99" s="20"/>
      <c r="L99" s="6"/>
      <c r="M99" s="6"/>
      <c r="N99" s="6"/>
      <c r="O99" s="6"/>
      <c r="P99" s="6"/>
      <c r="Q99" s="6"/>
      <c r="R99" s="6"/>
      <c r="S99" s="19"/>
    </row>
    <row r="100" spans="1:20" ht="23.25" x14ac:dyDescent="0.25">
      <c r="A100" s="19"/>
      <c r="B100" s="19"/>
      <c r="C100" s="19"/>
      <c r="D100" s="19"/>
      <c r="E100" s="20" t="s">
        <v>14</v>
      </c>
      <c r="F100" s="20" t="s">
        <v>14</v>
      </c>
      <c r="G100" s="20" t="s">
        <v>14</v>
      </c>
      <c r="H100" s="20" t="s">
        <v>14</v>
      </c>
      <c r="I100" s="20" t="s">
        <v>14</v>
      </c>
      <c r="J100" s="20"/>
      <c r="K100" s="20"/>
      <c r="L100" s="6"/>
      <c r="M100" s="6"/>
      <c r="N100" s="6"/>
      <c r="O100" s="6"/>
      <c r="P100" s="6"/>
      <c r="Q100" s="6"/>
      <c r="R100" s="6"/>
      <c r="S100" s="19"/>
    </row>
  </sheetData>
  <mergeCells count="85">
    <mergeCell ref="Q1:S1"/>
    <mergeCell ref="O9:O10"/>
    <mergeCell ref="P9:P10"/>
    <mergeCell ref="Q9:Q10"/>
    <mergeCell ref="S8:S10"/>
    <mergeCell ref="A5:S5"/>
    <mergeCell ref="H9:H10"/>
    <mergeCell ref="I9:I10"/>
    <mergeCell ref="R9:R10"/>
    <mergeCell ref="G9:G10"/>
    <mergeCell ref="D8:D10"/>
    <mergeCell ref="J9:J10"/>
    <mergeCell ref="L9:L10"/>
    <mergeCell ref="E8:R8"/>
    <mergeCell ref="K9:K10"/>
    <mergeCell ref="E9:E10"/>
    <mergeCell ref="F9:F10"/>
    <mergeCell ref="M9:M10"/>
    <mergeCell ref="N9:N10"/>
    <mergeCell ref="D32:D33"/>
    <mergeCell ref="D42:D46"/>
    <mergeCell ref="A8:A10"/>
    <mergeCell ref="B8:B10"/>
    <mergeCell ref="C8:C10"/>
    <mergeCell ref="D12:D15"/>
    <mergeCell ref="C47:C51"/>
    <mergeCell ref="A47:A56"/>
    <mergeCell ref="A42:A46"/>
    <mergeCell ref="A32:A36"/>
    <mergeCell ref="A12:A16"/>
    <mergeCell ref="B12:B16"/>
    <mergeCell ref="C12:C16"/>
    <mergeCell ref="A37:A41"/>
    <mergeCell ref="C37:C41"/>
    <mergeCell ref="C22:C26"/>
    <mergeCell ref="D37:D40"/>
    <mergeCell ref="B17:B21"/>
    <mergeCell ref="C17:C21"/>
    <mergeCell ref="D52:D56"/>
    <mergeCell ref="D17:D21"/>
    <mergeCell ref="D22:D26"/>
    <mergeCell ref="D27:D31"/>
    <mergeCell ref="D34:D36"/>
    <mergeCell ref="D47:D51"/>
    <mergeCell ref="C27:C31"/>
    <mergeCell ref="B42:B46"/>
    <mergeCell ref="B32:B36"/>
    <mergeCell ref="B47:B56"/>
    <mergeCell ref="C32:C36"/>
    <mergeCell ref="B37:B41"/>
    <mergeCell ref="C52:C56"/>
    <mergeCell ref="C42:C46"/>
    <mergeCell ref="A98:S98"/>
    <mergeCell ref="C92:C96"/>
    <mergeCell ref="D92:D96"/>
    <mergeCell ref="A92:A96"/>
    <mergeCell ref="B92:B96"/>
    <mergeCell ref="A97:S97"/>
    <mergeCell ref="D87:D91"/>
    <mergeCell ref="D82:D86"/>
    <mergeCell ref="B87:B91"/>
    <mergeCell ref="A87:A91"/>
    <mergeCell ref="C87:C91"/>
    <mergeCell ref="A72:A86"/>
    <mergeCell ref="B72:B86"/>
    <mergeCell ref="C72:C76"/>
    <mergeCell ref="C77:C81"/>
    <mergeCell ref="C82:C86"/>
    <mergeCell ref="A57:A66"/>
    <mergeCell ref="A67:A71"/>
    <mergeCell ref="B67:B71"/>
    <mergeCell ref="D62:D66"/>
    <mergeCell ref="D77:D81"/>
    <mergeCell ref="C62:C66"/>
    <mergeCell ref="D67:D71"/>
    <mergeCell ref="D72:D76"/>
    <mergeCell ref="D57:D61"/>
    <mergeCell ref="C57:C61"/>
    <mergeCell ref="B57:B66"/>
    <mergeCell ref="C67:C71"/>
    <mergeCell ref="A17:A21"/>
    <mergeCell ref="B22:B26"/>
    <mergeCell ref="A22:A26"/>
    <mergeCell ref="A27:A31"/>
    <mergeCell ref="B27:B31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6" fitToHeight="3" orientation="landscape" r:id="rId1"/>
  <headerFooter differentFirst="1" scaleWithDoc="0">
    <oddHeader>&amp;R&amp;"Times New Roman,обычный"&amp;14&amp;P</oddHeader>
  </headerFooter>
  <rowBreaks count="2" manualBreakCount="2">
    <brk id="26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"/>
  <sheetViews>
    <sheetView tabSelected="1" view="pageBreakPreview" topLeftCell="A91" zoomScale="80" zoomScaleNormal="80" zoomScaleSheetLayoutView="80" zoomScalePageLayoutView="80" workbookViewId="0">
      <selection activeCell="G30" sqref="G30"/>
    </sheetView>
  </sheetViews>
  <sheetFormatPr defaultRowHeight="15" x14ac:dyDescent="0.25"/>
  <cols>
    <col min="1" max="1" width="6.5703125" style="9" customWidth="1"/>
    <col min="2" max="2" width="28.42578125" style="9" customWidth="1"/>
    <col min="3" max="3" width="8.42578125" style="9" customWidth="1"/>
    <col min="4" max="4" width="17.85546875" style="9" customWidth="1"/>
    <col min="5" max="5" width="13.140625" style="10" customWidth="1"/>
    <col min="6" max="6" width="13.28515625" style="10" customWidth="1"/>
    <col min="7" max="8" width="13.5703125" style="10" customWidth="1"/>
    <col min="9" max="9" width="15" style="10" customWidth="1"/>
    <col min="10" max="10" width="14.5703125" style="10" customWidth="1"/>
    <col min="11" max="11" width="15" style="10" customWidth="1"/>
    <col min="12" max="14" width="18.28515625" style="4" bestFit="1" customWidth="1"/>
    <col min="15" max="17" width="18.28515625" style="4" customWidth="1"/>
    <col min="18" max="18" width="19.7109375" style="4" bestFit="1" customWidth="1"/>
    <col min="19" max="19" width="22.42578125" style="9" customWidth="1"/>
    <col min="20" max="20" width="10.28515625" bestFit="1" customWidth="1"/>
    <col min="22" max="24" width="10.28515625" bestFit="1" customWidth="1"/>
  </cols>
  <sheetData>
    <row r="1" spans="1:23" ht="225.75" customHeight="1" x14ac:dyDescent="0.3">
      <c r="N1" s="11"/>
      <c r="O1" s="11"/>
      <c r="P1" s="11"/>
      <c r="Q1" s="62" t="s">
        <v>50</v>
      </c>
      <c r="R1" s="62"/>
      <c r="S1" s="62"/>
    </row>
    <row r="5" spans="1:23" ht="48" customHeight="1" x14ac:dyDescent="0.3">
      <c r="A5" s="63" t="s">
        <v>51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</row>
    <row r="8" spans="1:23" ht="18.75" x14ac:dyDescent="0.3">
      <c r="A8" s="41" t="s">
        <v>0</v>
      </c>
      <c r="B8" s="41" t="s">
        <v>13</v>
      </c>
      <c r="C8" s="41" t="s">
        <v>9</v>
      </c>
      <c r="D8" s="41" t="s">
        <v>26</v>
      </c>
      <c r="E8" s="68" t="s">
        <v>27</v>
      </c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41" t="s">
        <v>6</v>
      </c>
    </row>
    <row r="9" spans="1:23" ht="15" customHeight="1" x14ac:dyDescent="0.25">
      <c r="A9" s="41"/>
      <c r="B9" s="41"/>
      <c r="C9" s="41"/>
      <c r="D9" s="41"/>
      <c r="E9" s="59" t="s">
        <v>7</v>
      </c>
      <c r="F9" s="59" t="s">
        <v>28</v>
      </c>
      <c r="G9" s="59" t="s">
        <v>30</v>
      </c>
      <c r="H9" s="59" t="s">
        <v>31</v>
      </c>
      <c r="I9" s="59" t="s">
        <v>32</v>
      </c>
      <c r="J9" s="66" t="s">
        <v>16</v>
      </c>
      <c r="K9" s="66" t="s">
        <v>17</v>
      </c>
      <c r="L9" s="60" t="s">
        <v>39</v>
      </c>
      <c r="M9" s="60" t="s">
        <v>48</v>
      </c>
      <c r="N9" s="60" t="s">
        <v>49</v>
      </c>
      <c r="O9" s="60" t="s">
        <v>55</v>
      </c>
      <c r="P9" s="60" t="s">
        <v>56</v>
      </c>
      <c r="Q9" s="60" t="s">
        <v>52</v>
      </c>
      <c r="R9" s="65" t="s">
        <v>10</v>
      </c>
      <c r="S9" s="41"/>
    </row>
    <row r="10" spans="1:23" ht="117" customHeight="1" x14ac:dyDescent="0.25">
      <c r="A10" s="41"/>
      <c r="B10" s="41"/>
      <c r="C10" s="41"/>
      <c r="D10" s="41"/>
      <c r="E10" s="59"/>
      <c r="F10" s="59"/>
      <c r="G10" s="59"/>
      <c r="H10" s="59"/>
      <c r="I10" s="59"/>
      <c r="J10" s="67"/>
      <c r="K10" s="67"/>
      <c r="L10" s="61"/>
      <c r="M10" s="61"/>
      <c r="N10" s="61"/>
      <c r="O10" s="61"/>
      <c r="P10" s="61"/>
      <c r="Q10" s="61"/>
      <c r="R10" s="65"/>
      <c r="S10" s="41"/>
    </row>
    <row r="11" spans="1:23" s="25" customFormat="1" ht="18.75" x14ac:dyDescent="0.25">
      <c r="A11" s="12">
        <v>1</v>
      </c>
      <c r="B11" s="28">
        <v>2</v>
      </c>
      <c r="C11" s="28">
        <v>3</v>
      </c>
      <c r="D11" s="12">
        <v>4</v>
      </c>
      <c r="E11" s="28">
        <v>5</v>
      </c>
      <c r="F11" s="28">
        <v>6</v>
      </c>
      <c r="G11" s="12">
        <v>7</v>
      </c>
      <c r="H11" s="28">
        <v>8</v>
      </c>
      <c r="I11" s="28">
        <v>9</v>
      </c>
      <c r="J11" s="12">
        <v>10</v>
      </c>
      <c r="K11" s="28">
        <v>11</v>
      </c>
      <c r="L11" s="28">
        <v>12</v>
      </c>
      <c r="M11" s="12">
        <v>13</v>
      </c>
      <c r="N11" s="28">
        <v>14</v>
      </c>
      <c r="O11" s="28">
        <v>15</v>
      </c>
      <c r="P11" s="12">
        <v>16</v>
      </c>
      <c r="Q11" s="28">
        <v>17</v>
      </c>
      <c r="R11" s="28">
        <v>18</v>
      </c>
      <c r="S11" s="12">
        <v>19</v>
      </c>
    </row>
    <row r="12" spans="1:23" s="25" customFormat="1" ht="28.5" customHeight="1" x14ac:dyDescent="0.25">
      <c r="A12" s="56">
        <v>1</v>
      </c>
      <c r="B12" s="48" t="s">
        <v>38</v>
      </c>
      <c r="C12" s="42" t="s">
        <v>53</v>
      </c>
      <c r="D12" s="41" t="s">
        <v>64</v>
      </c>
      <c r="E12" s="29">
        <f>E17+E42+E87</f>
        <v>231001.8</v>
      </c>
      <c r="F12" s="29">
        <f t="shared" ref="F12:Q16" si="0">F17+F42+F87</f>
        <v>309475.90000000002</v>
      </c>
      <c r="G12" s="29">
        <f t="shared" si="0"/>
        <v>269743.89999999997</v>
      </c>
      <c r="H12" s="29">
        <f t="shared" si="0"/>
        <v>403956.2</v>
      </c>
      <c r="I12" s="29">
        <f t="shared" si="0"/>
        <v>486718.1</v>
      </c>
      <c r="J12" s="29">
        <f t="shared" si="0"/>
        <v>652808.89999999991</v>
      </c>
      <c r="K12" s="29">
        <f t="shared" si="0"/>
        <v>465937.30000000005</v>
      </c>
      <c r="L12" s="30">
        <f>L17+L42+L87</f>
        <v>400227.16753000004</v>
      </c>
      <c r="M12" s="30">
        <f t="shared" si="0"/>
        <v>209114.00330000001</v>
      </c>
      <c r="N12" s="30">
        <f t="shared" si="0"/>
        <v>193038.57209</v>
      </c>
      <c r="O12" s="30">
        <f t="shared" si="0"/>
        <v>176557.55455</v>
      </c>
      <c r="P12" s="30">
        <f t="shared" si="0"/>
        <v>83279.700000000012</v>
      </c>
      <c r="Q12" s="30">
        <f t="shared" si="0"/>
        <v>83279.700000000012</v>
      </c>
      <c r="R12" s="30">
        <f>SUM(E12:Q12)</f>
        <v>3965138.7974700001</v>
      </c>
      <c r="S12" s="13" t="s">
        <v>2</v>
      </c>
      <c r="T12" s="24"/>
      <c r="V12" s="24"/>
      <c r="W12" s="24"/>
    </row>
    <row r="13" spans="1:23" s="25" customFormat="1" ht="36.75" customHeight="1" x14ac:dyDescent="0.3">
      <c r="A13" s="39"/>
      <c r="B13" s="49"/>
      <c r="C13" s="43"/>
      <c r="D13" s="41"/>
      <c r="E13" s="29">
        <f>E18+E43+E88</f>
        <v>200942.8</v>
      </c>
      <c r="F13" s="29">
        <f t="shared" si="0"/>
        <v>290070</v>
      </c>
      <c r="G13" s="29">
        <f t="shared" si="0"/>
        <v>135336.70000000001</v>
      </c>
      <c r="H13" s="29">
        <f t="shared" si="0"/>
        <v>216810</v>
      </c>
      <c r="I13" s="29">
        <f t="shared" si="0"/>
        <v>224236</v>
      </c>
      <c r="J13" s="29">
        <f t="shared" si="0"/>
        <v>235129.59999999998</v>
      </c>
      <c r="K13" s="29">
        <f t="shared" si="0"/>
        <v>179302</v>
      </c>
      <c r="L13" s="30">
        <f t="shared" si="0"/>
        <v>95216.9</v>
      </c>
      <c r="M13" s="30">
        <f t="shared" si="0"/>
        <v>118025.84</v>
      </c>
      <c r="N13" s="30">
        <f t="shared" si="0"/>
        <v>83120</v>
      </c>
      <c r="O13" s="30">
        <f>O18+O43+O88</f>
        <v>84056.4</v>
      </c>
      <c r="P13" s="30">
        <f t="shared" si="0"/>
        <v>0</v>
      </c>
      <c r="Q13" s="30">
        <f t="shared" si="0"/>
        <v>0</v>
      </c>
      <c r="R13" s="30">
        <f t="shared" ref="R13:R76" si="1">SUM(E13:Q13)</f>
        <v>1862246.24</v>
      </c>
      <c r="S13" s="14" t="s">
        <v>3</v>
      </c>
      <c r="T13" s="24"/>
      <c r="V13" s="24"/>
    </row>
    <row r="14" spans="1:23" s="25" customFormat="1" ht="33" customHeight="1" x14ac:dyDescent="0.3">
      <c r="A14" s="39"/>
      <c r="B14" s="49"/>
      <c r="C14" s="43"/>
      <c r="D14" s="41"/>
      <c r="E14" s="29">
        <f>E19+E44+E89</f>
        <v>15124.7</v>
      </c>
      <c r="F14" s="29">
        <f t="shared" si="0"/>
        <v>2930</v>
      </c>
      <c r="G14" s="29">
        <f t="shared" si="0"/>
        <v>102615.29999999999</v>
      </c>
      <c r="H14" s="29">
        <f t="shared" si="0"/>
        <v>103968.4</v>
      </c>
      <c r="I14" s="29">
        <f t="shared" si="0"/>
        <v>153193.4</v>
      </c>
      <c r="J14" s="29">
        <f t="shared" si="0"/>
        <v>146175.1</v>
      </c>
      <c r="K14" s="29">
        <f t="shared" si="0"/>
        <v>171811.1</v>
      </c>
      <c r="L14" s="30">
        <f t="shared" si="0"/>
        <v>151405.78686999998</v>
      </c>
      <c r="M14" s="30">
        <f t="shared" si="0"/>
        <v>1192.1802</v>
      </c>
      <c r="N14" s="30">
        <f t="shared" si="0"/>
        <v>839.59595999999999</v>
      </c>
      <c r="O14" s="30">
        <f t="shared" si="0"/>
        <v>849.05454999999995</v>
      </c>
      <c r="P14" s="30">
        <f t="shared" si="0"/>
        <v>0</v>
      </c>
      <c r="Q14" s="30">
        <f t="shared" si="0"/>
        <v>0</v>
      </c>
      <c r="R14" s="30">
        <f t="shared" si="1"/>
        <v>850104.61757999973</v>
      </c>
      <c r="S14" s="15" t="s">
        <v>4</v>
      </c>
      <c r="T14" s="24"/>
      <c r="V14" s="24"/>
    </row>
    <row r="15" spans="1:23" s="25" customFormat="1" ht="39" customHeight="1" x14ac:dyDescent="0.25">
      <c r="A15" s="39"/>
      <c r="B15" s="49"/>
      <c r="C15" s="43"/>
      <c r="D15" s="41"/>
      <c r="E15" s="29">
        <f>E20+E45+E90</f>
        <v>11239.400000000001</v>
      </c>
      <c r="F15" s="29">
        <f t="shared" si="0"/>
        <v>10981.8</v>
      </c>
      <c r="G15" s="29">
        <f t="shared" si="0"/>
        <v>18147.099999999999</v>
      </c>
      <c r="H15" s="29">
        <f t="shared" si="0"/>
        <v>75000.600000000006</v>
      </c>
      <c r="I15" s="29">
        <f t="shared" si="0"/>
        <v>94931.700000000012</v>
      </c>
      <c r="J15" s="29">
        <f t="shared" si="0"/>
        <v>248099.19999999995</v>
      </c>
      <c r="K15" s="29">
        <f t="shared" si="0"/>
        <v>99075.1</v>
      </c>
      <c r="L15" s="30">
        <f>L20+L45+L90</f>
        <v>140470.58066000001</v>
      </c>
      <c r="M15" s="30">
        <f>M20+M45+M90</f>
        <v>84081.783100000001</v>
      </c>
      <c r="N15" s="30">
        <f t="shared" si="0"/>
        <v>102101.97613000001</v>
      </c>
      <c r="O15" s="30">
        <f t="shared" si="0"/>
        <v>83279.700000000012</v>
      </c>
      <c r="P15" s="30">
        <f>P20+P45+P90</f>
        <v>83279.700000000012</v>
      </c>
      <c r="Q15" s="30">
        <f t="shared" si="0"/>
        <v>83279.700000000012</v>
      </c>
      <c r="R15" s="30">
        <f t="shared" si="1"/>
        <v>1133968.3398899999</v>
      </c>
      <c r="S15" s="12" t="s">
        <v>24</v>
      </c>
      <c r="T15" s="24"/>
      <c r="V15" s="24"/>
    </row>
    <row r="16" spans="1:23" s="25" customFormat="1" ht="34.5" customHeight="1" x14ac:dyDescent="0.25">
      <c r="A16" s="40"/>
      <c r="B16" s="52"/>
      <c r="C16" s="44"/>
      <c r="D16" s="28" t="s">
        <v>37</v>
      </c>
      <c r="E16" s="29">
        <f>E21+E46+E91</f>
        <v>3694.9</v>
      </c>
      <c r="F16" s="29">
        <f t="shared" si="0"/>
        <v>5494.1</v>
      </c>
      <c r="G16" s="29">
        <f t="shared" si="0"/>
        <v>13644.8</v>
      </c>
      <c r="H16" s="29">
        <f t="shared" si="0"/>
        <v>8177.2</v>
      </c>
      <c r="I16" s="29">
        <f t="shared" si="0"/>
        <v>14357</v>
      </c>
      <c r="J16" s="29">
        <f t="shared" si="0"/>
        <v>23405</v>
      </c>
      <c r="K16" s="29">
        <f t="shared" si="0"/>
        <v>15749.1</v>
      </c>
      <c r="L16" s="30">
        <f t="shared" si="0"/>
        <v>13133.9</v>
      </c>
      <c r="M16" s="30">
        <f t="shared" si="0"/>
        <v>5814.2</v>
      </c>
      <c r="N16" s="30">
        <f t="shared" si="0"/>
        <v>6977</v>
      </c>
      <c r="O16" s="30">
        <f t="shared" si="0"/>
        <v>8372.4</v>
      </c>
      <c r="P16" s="30">
        <f t="shared" si="0"/>
        <v>0</v>
      </c>
      <c r="Q16" s="30">
        <f t="shared" si="0"/>
        <v>0</v>
      </c>
      <c r="R16" s="30">
        <f t="shared" si="1"/>
        <v>118819.59999999999</v>
      </c>
      <c r="S16" s="13" t="s">
        <v>5</v>
      </c>
      <c r="T16" s="24"/>
      <c r="V16" s="24"/>
    </row>
    <row r="17" spans="1:24" s="25" customFormat="1" ht="27.75" customHeight="1" x14ac:dyDescent="0.25">
      <c r="A17" s="34">
        <v>2</v>
      </c>
      <c r="B17" s="35" t="s">
        <v>34</v>
      </c>
      <c r="C17" s="41" t="s">
        <v>59</v>
      </c>
      <c r="D17" s="41" t="s">
        <v>11</v>
      </c>
      <c r="E17" s="29">
        <f>E22+E27+E32+E37</f>
        <v>109881.4</v>
      </c>
      <c r="F17" s="29">
        <f t="shared" ref="F17:Q21" si="2">F22+F27+F32+F37</f>
        <v>194962.69999999998</v>
      </c>
      <c r="G17" s="29">
        <f t="shared" si="2"/>
        <v>218073.5</v>
      </c>
      <c r="H17" s="29">
        <f t="shared" si="2"/>
        <v>148641.1</v>
      </c>
      <c r="I17" s="29">
        <f t="shared" si="2"/>
        <v>246216.29999999996</v>
      </c>
      <c r="J17" s="29">
        <f t="shared" si="2"/>
        <v>334838.99999999994</v>
      </c>
      <c r="K17" s="29">
        <f t="shared" si="2"/>
        <v>212745.00000000003</v>
      </c>
      <c r="L17" s="30">
        <f t="shared" si="2"/>
        <v>176693.96682</v>
      </c>
      <c r="M17" s="30">
        <f t="shared" si="2"/>
        <v>5814.2</v>
      </c>
      <c r="N17" s="30">
        <f t="shared" si="2"/>
        <v>6977</v>
      </c>
      <c r="O17" s="30">
        <f t="shared" si="2"/>
        <v>8372.4</v>
      </c>
      <c r="P17" s="30">
        <f t="shared" si="2"/>
        <v>0</v>
      </c>
      <c r="Q17" s="30">
        <f t="shared" si="2"/>
        <v>0</v>
      </c>
      <c r="R17" s="30">
        <f t="shared" si="1"/>
        <v>1663216.5668199996</v>
      </c>
      <c r="S17" s="13" t="s">
        <v>2</v>
      </c>
      <c r="T17" s="24"/>
      <c r="V17" s="24"/>
    </row>
    <row r="18" spans="1:24" s="25" customFormat="1" ht="37.5" x14ac:dyDescent="0.3">
      <c r="A18" s="34"/>
      <c r="B18" s="35"/>
      <c r="C18" s="45"/>
      <c r="D18" s="41"/>
      <c r="E18" s="29">
        <f>E23+E28+E33+E38</f>
        <v>94136.6</v>
      </c>
      <c r="F18" s="29">
        <f t="shared" si="2"/>
        <v>180899.9</v>
      </c>
      <c r="G18" s="29">
        <f t="shared" si="2"/>
        <v>130612</v>
      </c>
      <c r="H18" s="29">
        <f t="shared" si="2"/>
        <v>117810</v>
      </c>
      <c r="I18" s="29">
        <f t="shared" si="2"/>
        <v>213677.4</v>
      </c>
      <c r="J18" s="29">
        <f t="shared" si="2"/>
        <v>132562.9</v>
      </c>
      <c r="K18" s="29">
        <f t="shared" si="2"/>
        <v>158213</v>
      </c>
      <c r="L18" s="30">
        <f t="shared" si="2"/>
        <v>72081.788539999994</v>
      </c>
      <c r="M18" s="30">
        <f t="shared" si="2"/>
        <v>0</v>
      </c>
      <c r="N18" s="30">
        <f t="shared" si="2"/>
        <v>0</v>
      </c>
      <c r="O18" s="30">
        <f t="shared" si="2"/>
        <v>0</v>
      </c>
      <c r="P18" s="30">
        <f t="shared" si="2"/>
        <v>0</v>
      </c>
      <c r="Q18" s="30">
        <f t="shared" si="2"/>
        <v>0</v>
      </c>
      <c r="R18" s="30">
        <f t="shared" si="1"/>
        <v>1099993.5885400001</v>
      </c>
      <c r="S18" s="14" t="s">
        <v>3</v>
      </c>
      <c r="T18" s="24"/>
      <c r="V18" s="24"/>
    </row>
    <row r="19" spans="1:24" s="25" customFormat="1" ht="18.75" x14ac:dyDescent="0.3">
      <c r="A19" s="34"/>
      <c r="B19" s="35"/>
      <c r="C19" s="45"/>
      <c r="D19" s="41"/>
      <c r="E19" s="29">
        <f>E24+E29+E34+E39</f>
        <v>7085.5999999999995</v>
      </c>
      <c r="F19" s="29">
        <f t="shared" si="2"/>
        <v>1827.3</v>
      </c>
      <c r="G19" s="29">
        <f t="shared" si="2"/>
        <v>62567.6</v>
      </c>
      <c r="H19" s="29">
        <f t="shared" si="2"/>
        <v>1190</v>
      </c>
      <c r="I19" s="29">
        <f t="shared" si="2"/>
        <v>2158.3000000000002</v>
      </c>
      <c r="J19" s="29">
        <f t="shared" si="2"/>
        <v>1339</v>
      </c>
      <c r="K19" s="29">
        <f t="shared" si="2"/>
        <v>1598.1</v>
      </c>
      <c r="L19" s="30">
        <f t="shared" si="2"/>
        <v>728.09887000000003</v>
      </c>
      <c r="M19" s="30">
        <f t="shared" si="2"/>
        <v>0</v>
      </c>
      <c r="N19" s="30">
        <f t="shared" si="2"/>
        <v>0</v>
      </c>
      <c r="O19" s="30">
        <f t="shared" si="2"/>
        <v>0</v>
      </c>
      <c r="P19" s="30">
        <f t="shared" si="2"/>
        <v>0</v>
      </c>
      <c r="Q19" s="30">
        <f>Q24+Q29+Q34+Q39</f>
        <v>0</v>
      </c>
      <c r="R19" s="30">
        <f t="shared" si="1"/>
        <v>78493.99887000001</v>
      </c>
      <c r="S19" s="15" t="s">
        <v>4</v>
      </c>
      <c r="T19" s="24"/>
      <c r="V19" s="24"/>
    </row>
    <row r="20" spans="1:24" s="25" customFormat="1" ht="18.75" x14ac:dyDescent="0.3">
      <c r="A20" s="34"/>
      <c r="B20" s="35"/>
      <c r="C20" s="45"/>
      <c r="D20" s="41"/>
      <c r="E20" s="29">
        <f>E25+E30+E35+E40</f>
        <v>5089.3</v>
      </c>
      <c r="F20" s="29">
        <f t="shared" si="2"/>
        <v>6741.4</v>
      </c>
      <c r="G20" s="29">
        <f t="shared" si="2"/>
        <v>11249.1</v>
      </c>
      <c r="H20" s="29">
        <f t="shared" si="2"/>
        <v>21463.9</v>
      </c>
      <c r="I20" s="29">
        <f t="shared" si="2"/>
        <v>16023.599999999999</v>
      </c>
      <c r="J20" s="29">
        <f t="shared" si="2"/>
        <v>177532.09999999998</v>
      </c>
      <c r="K20" s="29">
        <f t="shared" si="2"/>
        <v>37184.800000000003</v>
      </c>
      <c r="L20" s="30">
        <f>L25+L30+L35+L40</f>
        <v>90750.179409999997</v>
      </c>
      <c r="M20" s="30">
        <f t="shared" si="2"/>
        <v>0</v>
      </c>
      <c r="N20" s="30">
        <f t="shared" si="2"/>
        <v>0</v>
      </c>
      <c r="O20" s="30">
        <f t="shared" si="2"/>
        <v>0</v>
      </c>
      <c r="P20" s="30">
        <f t="shared" si="2"/>
        <v>0</v>
      </c>
      <c r="Q20" s="30">
        <f t="shared" si="2"/>
        <v>0</v>
      </c>
      <c r="R20" s="30">
        <f t="shared" si="1"/>
        <v>366034.37940999994</v>
      </c>
      <c r="S20" s="15" t="s">
        <v>25</v>
      </c>
      <c r="T20" s="24"/>
      <c r="V20" s="24"/>
    </row>
    <row r="21" spans="1:24" s="25" customFormat="1" ht="33.75" customHeight="1" x14ac:dyDescent="0.3">
      <c r="A21" s="34"/>
      <c r="B21" s="35"/>
      <c r="C21" s="45"/>
      <c r="D21" s="41"/>
      <c r="E21" s="29">
        <f>E26+E31+E36+E41</f>
        <v>3569.9</v>
      </c>
      <c r="F21" s="29">
        <f t="shared" si="2"/>
        <v>5494.1</v>
      </c>
      <c r="G21" s="29">
        <f t="shared" si="2"/>
        <v>13644.8</v>
      </c>
      <c r="H21" s="29">
        <f t="shared" si="2"/>
        <v>8177.2</v>
      </c>
      <c r="I21" s="29">
        <f t="shared" si="2"/>
        <v>14357</v>
      </c>
      <c r="J21" s="29">
        <f t="shared" si="2"/>
        <v>23405</v>
      </c>
      <c r="K21" s="29">
        <f t="shared" si="2"/>
        <v>15749.1</v>
      </c>
      <c r="L21" s="30">
        <f t="shared" si="2"/>
        <v>13133.9</v>
      </c>
      <c r="M21" s="30">
        <f t="shared" si="2"/>
        <v>5814.2</v>
      </c>
      <c r="N21" s="30">
        <f t="shared" si="2"/>
        <v>6977</v>
      </c>
      <c r="O21" s="30">
        <f t="shared" si="2"/>
        <v>8372.4</v>
      </c>
      <c r="P21" s="30">
        <f t="shared" si="2"/>
        <v>0</v>
      </c>
      <c r="Q21" s="30">
        <f t="shared" si="2"/>
        <v>0</v>
      </c>
      <c r="R21" s="30">
        <f t="shared" si="1"/>
        <v>118694.59999999999</v>
      </c>
      <c r="S21" s="14" t="s">
        <v>5</v>
      </c>
      <c r="T21" s="24"/>
      <c r="V21" s="24"/>
    </row>
    <row r="22" spans="1:24" s="25" customFormat="1" ht="18.75" customHeight="1" x14ac:dyDescent="0.3">
      <c r="A22" s="36">
        <v>3</v>
      </c>
      <c r="B22" s="35" t="s">
        <v>1</v>
      </c>
      <c r="C22" s="41">
        <v>2018</v>
      </c>
      <c r="D22" s="41" t="s">
        <v>11</v>
      </c>
      <c r="E22" s="29">
        <f>E23+E24+E25+E26</f>
        <v>3900</v>
      </c>
      <c r="F22" s="29">
        <f t="shared" ref="F22:Q22" si="3">F23+F24+F25+F26</f>
        <v>0</v>
      </c>
      <c r="G22" s="29">
        <f t="shared" si="3"/>
        <v>0</v>
      </c>
      <c r="H22" s="29">
        <f t="shared" si="3"/>
        <v>0</v>
      </c>
      <c r="I22" s="29">
        <f t="shared" si="3"/>
        <v>0</v>
      </c>
      <c r="J22" s="29">
        <f t="shared" si="3"/>
        <v>0</v>
      </c>
      <c r="K22" s="29">
        <f t="shared" si="3"/>
        <v>0</v>
      </c>
      <c r="L22" s="30">
        <f t="shared" si="3"/>
        <v>0</v>
      </c>
      <c r="M22" s="30">
        <f t="shared" si="3"/>
        <v>0</v>
      </c>
      <c r="N22" s="30">
        <f t="shared" si="3"/>
        <v>0</v>
      </c>
      <c r="O22" s="30">
        <f t="shared" si="3"/>
        <v>0</v>
      </c>
      <c r="P22" s="30">
        <f t="shared" si="3"/>
        <v>0</v>
      </c>
      <c r="Q22" s="30">
        <f t="shared" si="3"/>
        <v>0</v>
      </c>
      <c r="R22" s="30">
        <f t="shared" si="1"/>
        <v>3900</v>
      </c>
      <c r="S22" s="14" t="s">
        <v>2</v>
      </c>
      <c r="T22" s="24"/>
      <c r="V22" s="24"/>
    </row>
    <row r="23" spans="1:24" s="25" customFormat="1" ht="37.5" x14ac:dyDescent="0.3">
      <c r="A23" s="36"/>
      <c r="B23" s="35"/>
      <c r="C23" s="45"/>
      <c r="D23" s="41"/>
      <c r="E23" s="29">
        <v>3014.1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f t="shared" si="1"/>
        <v>3014.1</v>
      </c>
      <c r="S23" s="14" t="s">
        <v>3</v>
      </c>
      <c r="T23" s="24"/>
      <c r="V23" s="24"/>
    </row>
    <row r="24" spans="1:24" s="25" customFormat="1" ht="18.75" x14ac:dyDescent="0.3">
      <c r="A24" s="36"/>
      <c r="B24" s="35"/>
      <c r="C24" s="45"/>
      <c r="D24" s="41"/>
      <c r="E24" s="29">
        <v>226.9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f t="shared" si="1"/>
        <v>226.9</v>
      </c>
      <c r="S24" s="15" t="s">
        <v>4</v>
      </c>
      <c r="T24" s="24"/>
      <c r="V24" s="24"/>
    </row>
    <row r="25" spans="1:24" s="25" customFormat="1" ht="18.75" x14ac:dyDescent="0.3">
      <c r="A25" s="36"/>
      <c r="B25" s="35"/>
      <c r="C25" s="45"/>
      <c r="D25" s="41"/>
      <c r="E25" s="29">
        <v>659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f t="shared" si="1"/>
        <v>659</v>
      </c>
      <c r="S25" s="15" t="s">
        <v>25</v>
      </c>
      <c r="T25" s="24"/>
      <c r="V25" s="24"/>
    </row>
    <row r="26" spans="1:24" s="25" customFormat="1" ht="40.5" customHeight="1" x14ac:dyDescent="0.25">
      <c r="A26" s="36"/>
      <c r="B26" s="35"/>
      <c r="C26" s="45"/>
      <c r="D26" s="41"/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f t="shared" si="1"/>
        <v>0</v>
      </c>
      <c r="S26" s="13" t="s">
        <v>5</v>
      </c>
      <c r="T26" s="24"/>
      <c r="V26" s="24"/>
    </row>
    <row r="27" spans="1:24" s="25" customFormat="1" ht="18.75" x14ac:dyDescent="0.25">
      <c r="A27" s="36">
        <v>4</v>
      </c>
      <c r="B27" s="35" t="s">
        <v>18</v>
      </c>
      <c r="C27" s="41" t="s">
        <v>60</v>
      </c>
      <c r="D27" s="42" t="s">
        <v>19</v>
      </c>
      <c r="E27" s="29">
        <f>E28+E29+E30+E31</f>
        <v>0</v>
      </c>
      <c r="F27" s="29">
        <f t="shared" ref="F27:Q27" si="4">F28+F29+F30+F31</f>
        <v>1090</v>
      </c>
      <c r="G27" s="29">
        <f t="shared" si="4"/>
        <v>610</v>
      </c>
      <c r="H27" s="29">
        <f t="shared" si="4"/>
        <v>0</v>
      </c>
      <c r="I27" s="29">
        <f t="shared" si="4"/>
        <v>1300</v>
      </c>
      <c r="J27" s="29">
        <f t="shared" si="4"/>
        <v>1500</v>
      </c>
      <c r="K27" s="29">
        <f t="shared" si="4"/>
        <v>2207.3000000000002</v>
      </c>
      <c r="L27" s="30">
        <f t="shared" si="4"/>
        <v>1000</v>
      </c>
      <c r="M27" s="30">
        <f t="shared" si="4"/>
        <v>0</v>
      </c>
      <c r="N27" s="30">
        <f t="shared" si="4"/>
        <v>0</v>
      </c>
      <c r="O27" s="30">
        <f t="shared" si="4"/>
        <v>0</v>
      </c>
      <c r="P27" s="30">
        <f t="shared" si="4"/>
        <v>0</v>
      </c>
      <c r="Q27" s="30">
        <f t="shared" si="4"/>
        <v>0</v>
      </c>
      <c r="R27" s="30">
        <f t="shared" si="1"/>
        <v>7707.3</v>
      </c>
      <c r="S27" s="13" t="s">
        <v>2</v>
      </c>
      <c r="T27" s="24"/>
      <c r="V27" s="24"/>
    </row>
    <row r="28" spans="1:24" s="25" customFormat="1" ht="37.5" x14ac:dyDescent="0.3">
      <c r="A28" s="36"/>
      <c r="B28" s="35"/>
      <c r="C28" s="45"/>
      <c r="D28" s="43"/>
      <c r="E28" s="29">
        <v>0</v>
      </c>
      <c r="F28" s="29">
        <v>0</v>
      </c>
      <c r="G28" s="16">
        <v>0</v>
      </c>
      <c r="H28" s="16">
        <v>0</v>
      </c>
      <c r="I28" s="16">
        <v>0</v>
      </c>
      <c r="J28" s="29">
        <v>0</v>
      </c>
      <c r="K28" s="29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f t="shared" si="1"/>
        <v>0</v>
      </c>
      <c r="S28" s="14" t="s">
        <v>3</v>
      </c>
      <c r="T28" s="24"/>
      <c r="V28" s="24"/>
    </row>
    <row r="29" spans="1:24" s="25" customFormat="1" ht="18.75" x14ac:dyDescent="0.3">
      <c r="A29" s="36"/>
      <c r="B29" s="35"/>
      <c r="C29" s="45"/>
      <c r="D29" s="43"/>
      <c r="E29" s="29">
        <v>0</v>
      </c>
      <c r="F29" s="29">
        <v>0</v>
      </c>
      <c r="G29" s="16">
        <v>0</v>
      </c>
      <c r="H29" s="16">
        <v>0</v>
      </c>
      <c r="I29" s="16">
        <v>0</v>
      </c>
      <c r="J29" s="29">
        <v>0</v>
      </c>
      <c r="K29" s="29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f t="shared" si="1"/>
        <v>0</v>
      </c>
      <c r="S29" s="15" t="s">
        <v>4</v>
      </c>
      <c r="T29" s="24"/>
      <c r="V29" s="24"/>
    </row>
    <row r="30" spans="1:24" s="25" customFormat="1" ht="18.75" x14ac:dyDescent="0.3">
      <c r="A30" s="36"/>
      <c r="B30" s="35"/>
      <c r="C30" s="45"/>
      <c r="D30" s="43"/>
      <c r="E30" s="29">
        <v>0</v>
      </c>
      <c r="F30" s="29">
        <v>1090</v>
      </c>
      <c r="G30" s="29">
        <v>610</v>
      </c>
      <c r="H30" s="29">
        <v>0</v>
      </c>
      <c r="I30" s="29">
        <v>1300</v>
      </c>
      <c r="J30" s="29">
        <v>1500</v>
      </c>
      <c r="K30" s="29">
        <v>2207.3000000000002</v>
      </c>
      <c r="L30" s="30">
        <v>1000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f t="shared" si="1"/>
        <v>7707.3</v>
      </c>
      <c r="S30" s="15" t="s">
        <v>25</v>
      </c>
      <c r="T30" s="24"/>
      <c r="V30" s="24"/>
    </row>
    <row r="31" spans="1:24" s="25" customFormat="1" ht="57.75" customHeight="1" x14ac:dyDescent="0.25">
      <c r="A31" s="36"/>
      <c r="B31" s="35"/>
      <c r="C31" s="45"/>
      <c r="D31" s="44"/>
      <c r="E31" s="29">
        <v>0</v>
      </c>
      <c r="F31" s="29">
        <v>0</v>
      </c>
      <c r="G31" s="16">
        <v>0</v>
      </c>
      <c r="H31" s="16">
        <v>0</v>
      </c>
      <c r="I31" s="16">
        <v>0</v>
      </c>
      <c r="J31" s="29">
        <v>0</v>
      </c>
      <c r="K31" s="29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f t="shared" si="1"/>
        <v>0</v>
      </c>
      <c r="S31" s="13" t="s">
        <v>5</v>
      </c>
      <c r="T31" s="24"/>
      <c r="V31" s="24"/>
    </row>
    <row r="32" spans="1:24" s="25" customFormat="1" ht="18.75" customHeight="1" x14ac:dyDescent="0.25">
      <c r="A32" s="53">
        <v>5</v>
      </c>
      <c r="B32" s="48" t="s">
        <v>47</v>
      </c>
      <c r="C32" s="42" t="s">
        <v>59</v>
      </c>
      <c r="D32" s="41" t="s">
        <v>33</v>
      </c>
      <c r="E32" s="29">
        <f>E33+E34+E35+E36</f>
        <v>104581.4</v>
      </c>
      <c r="F32" s="29">
        <f t="shared" ref="F32:Q32" si="5">F33+F34+F35+F36</f>
        <v>193872.69999999998</v>
      </c>
      <c r="G32" s="29">
        <f t="shared" si="5"/>
        <v>217020.6</v>
      </c>
      <c r="H32" s="29">
        <f t="shared" si="5"/>
        <v>148641.1</v>
      </c>
      <c r="I32" s="29">
        <f t="shared" si="5"/>
        <v>241552.49999999997</v>
      </c>
      <c r="J32" s="29">
        <f t="shared" si="5"/>
        <v>332562.69999999995</v>
      </c>
      <c r="K32" s="29">
        <f t="shared" si="5"/>
        <v>210133.00000000003</v>
      </c>
      <c r="L32" s="30">
        <f t="shared" si="5"/>
        <v>173984.26040999999</v>
      </c>
      <c r="M32" s="30">
        <f t="shared" si="5"/>
        <v>5814.2</v>
      </c>
      <c r="N32" s="30">
        <f t="shared" si="5"/>
        <v>6977</v>
      </c>
      <c r="O32" s="30">
        <f t="shared" si="5"/>
        <v>8372.4</v>
      </c>
      <c r="P32" s="30">
        <f t="shared" si="5"/>
        <v>0</v>
      </c>
      <c r="Q32" s="30">
        <f t="shared" si="5"/>
        <v>0</v>
      </c>
      <c r="R32" s="30">
        <f t="shared" si="1"/>
        <v>1643511.86041</v>
      </c>
      <c r="S32" s="13" t="s">
        <v>2</v>
      </c>
      <c r="T32" s="24"/>
      <c r="U32" s="24"/>
      <c r="V32" s="24"/>
      <c r="W32" s="24"/>
      <c r="X32" s="24"/>
    </row>
    <row r="33" spans="1:24" s="25" customFormat="1" ht="37.5" x14ac:dyDescent="0.25">
      <c r="A33" s="37"/>
      <c r="B33" s="49"/>
      <c r="C33" s="43"/>
      <c r="D33" s="41"/>
      <c r="E33" s="29">
        <v>91122.5</v>
      </c>
      <c r="F33" s="29">
        <v>180899.9</v>
      </c>
      <c r="G33" s="29">
        <v>130612</v>
      </c>
      <c r="H33" s="29">
        <v>117810</v>
      </c>
      <c r="I33" s="29">
        <v>213677.4</v>
      </c>
      <c r="J33" s="29">
        <v>132562.9</v>
      </c>
      <c r="K33" s="29">
        <v>158213</v>
      </c>
      <c r="L33" s="5">
        <v>72081.788539999994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30">
        <f t="shared" si="1"/>
        <v>1096979.48854</v>
      </c>
      <c r="S33" s="13" t="s">
        <v>3</v>
      </c>
      <c r="T33" s="24"/>
      <c r="V33" s="24"/>
      <c r="W33" s="24"/>
    </row>
    <row r="34" spans="1:24" s="25" customFormat="1" ht="18.75" x14ac:dyDescent="0.25">
      <c r="A34" s="54"/>
      <c r="B34" s="50"/>
      <c r="C34" s="43"/>
      <c r="D34" s="39" t="s">
        <v>29</v>
      </c>
      <c r="E34" s="29">
        <v>6858.7</v>
      </c>
      <c r="F34" s="29">
        <v>1827.3</v>
      </c>
      <c r="G34" s="29">
        <v>62567.6</v>
      </c>
      <c r="H34" s="29">
        <v>1190</v>
      </c>
      <c r="I34" s="29">
        <v>2158.3000000000002</v>
      </c>
      <c r="J34" s="29">
        <v>1339</v>
      </c>
      <c r="K34" s="29">
        <v>1598.1</v>
      </c>
      <c r="L34" s="5">
        <v>728.09887000000003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30">
        <f t="shared" si="1"/>
        <v>78267.098870000016</v>
      </c>
      <c r="S34" s="17" t="s">
        <v>4</v>
      </c>
      <c r="T34" s="24"/>
      <c r="V34" s="24"/>
    </row>
    <row r="35" spans="1:24" s="25" customFormat="1" ht="18.75" x14ac:dyDescent="0.3">
      <c r="A35" s="54"/>
      <c r="B35" s="50"/>
      <c r="C35" s="43"/>
      <c r="D35" s="39"/>
      <c r="E35" s="29">
        <v>3030.3</v>
      </c>
      <c r="F35" s="29">
        <v>5651.4</v>
      </c>
      <c r="G35" s="29">
        <v>10196.200000000001</v>
      </c>
      <c r="H35" s="29">
        <v>21463.9</v>
      </c>
      <c r="I35" s="29">
        <v>11359.8</v>
      </c>
      <c r="J35" s="29">
        <v>175255.8</v>
      </c>
      <c r="K35" s="29">
        <v>34572.800000000003</v>
      </c>
      <c r="L35" s="30">
        <v>88040.472999999998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f t="shared" si="1"/>
        <v>349570.67300000001</v>
      </c>
      <c r="S35" s="15" t="s">
        <v>25</v>
      </c>
      <c r="T35" s="24"/>
      <c r="V35" s="24"/>
    </row>
    <row r="36" spans="1:24" s="25" customFormat="1" ht="37.5" x14ac:dyDescent="0.25">
      <c r="A36" s="55"/>
      <c r="B36" s="51"/>
      <c r="C36" s="44"/>
      <c r="D36" s="40"/>
      <c r="E36" s="29">
        <v>3569.9</v>
      </c>
      <c r="F36" s="29">
        <v>5494.1</v>
      </c>
      <c r="G36" s="29">
        <v>13644.8</v>
      </c>
      <c r="H36" s="29">
        <v>8177.2</v>
      </c>
      <c r="I36" s="29">
        <v>14357</v>
      </c>
      <c r="J36" s="29">
        <v>23405</v>
      </c>
      <c r="K36" s="29">
        <v>15749.1</v>
      </c>
      <c r="L36" s="30">
        <v>13133.9</v>
      </c>
      <c r="M36" s="30">
        <v>5814.2</v>
      </c>
      <c r="N36" s="30">
        <v>6977</v>
      </c>
      <c r="O36" s="30">
        <v>8372.4</v>
      </c>
      <c r="P36" s="30">
        <v>0</v>
      </c>
      <c r="Q36" s="30">
        <v>0</v>
      </c>
      <c r="R36" s="30">
        <f t="shared" si="1"/>
        <v>118694.59999999999</v>
      </c>
      <c r="S36" s="13" t="s">
        <v>5</v>
      </c>
      <c r="T36" s="24"/>
      <c r="V36" s="24"/>
      <c r="W36" s="24"/>
    </row>
    <row r="37" spans="1:24" s="25" customFormat="1" ht="18.75" customHeight="1" x14ac:dyDescent="0.3">
      <c r="A37" s="53">
        <v>6</v>
      </c>
      <c r="B37" s="48" t="s">
        <v>20</v>
      </c>
      <c r="C37" s="42" t="s">
        <v>61</v>
      </c>
      <c r="D37" s="42" t="s">
        <v>46</v>
      </c>
      <c r="E37" s="29">
        <f>E38+E39+E40+E41</f>
        <v>1400</v>
      </c>
      <c r="F37" s="29">
        <f t="shared" ref="F37:Q37" si="6">F38+F39+F40+F41</f>
        <v>0</v>
      </c>
      <c r="G37" s="29">
        <f t="shared" si="6"/>
        <v>442.9</v>
      </c>
      <c r="H37" s="29">
        <f t="shared" si="6"/>
        <v>0</v>
      </c>
      <c r="I37" s="29">
        <f t="shared" si="6"/>
        <v>3363.8</v>
      </c>
      <c r="J37" s="29">
        <f t="shared" si="6"/>
        <v>776.3</v>
      </c>
      <c r="K37" s="29">
        <f t="shared" si="6"/>
        <v>404.7</v>
      </c>
      <c r="L37" s="30">
        <f t="shared" si="6"/>
        <v>1709.70641</v>
      </c>
      <c r="M37" s="30">
        <f t="shared" si="6"/>
        <v>0</v>
      </c>
      <c r="N37" s="30">
        <f t="shared" si="6"/>
        <v>0</v>
      </c>
      <c r="O37" s="30">
        <f t="shared" si="6"/>
        <v>0</v>
      </c>
      <c r="P37" s="30">
        <f t="shared" si="6"/>
        <v>0</v>
      </c>
      <c r="Q37" s="30">
        <f t="shared" si="6"/>
        <v>0</v>
      </c>
      <c r="R37" s="30">
        <f t="shared" si="1"/>
        <v>8097.4064100000005</v>
      </c>
      <c r="S37" s="14" t="s">
        <v>2</v>
      </c>
      <c r="T37" s="24"/>
      <c r="V37" s="24"/>
    </row>
    <row r="38" spans="1:24" s="25" customFormat="1" ht="37.5" x14ac:dyDescent="0.25">
      <c r="A38" s="37"/>
      <c r="B38" s="49"/>
      <c r="C38" s="43"/>
      <c r="D38" s="57"/>
      <c r="E38" s="29">
        <v>0</v>
      </c>
      <c r="F38" s="29">
        <v>0</v>
      </c>
      <c r="G38" s="16">
        <v>0</v>
      </c>
      <c r="H38" s="16">
        <v>0</v>
      </c>
      <c r="I38" s="16">
        <v>0</v>
      </c>
      <c r="J38" s="29">
        <v>0</v>
      </c>
      <c r="K38" s="29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f t="shared" si="1"/>
        <v>0</v>
      </c>
      <c r="S38" s="13" t="s">
        <v>3</v>
      </c>
      <c r="T38" s="24"/>
      <c r="V38" s="24"/>
    </row>
    <row r="39" spans="1:24" s="25" customFormat="1" ht="18.75" x14ac:dyDescent="0.25">
      <c r="A39" s="37"/>
      <c r="B39" s="49"/>
      <c r="C39" s="43"/>
      <c r="D39" s="57"/>
      <c r="E39" s="29">
        <v>0</v>
      </c>
      <c r="F39" s="29">
        <v>0</v>
      </c>
      <c r="G39" s="16">
        <v>0</v>
      </c>
      <c r="H39" s="16">
        <v>0</v>
      </c>
      <c r="I39" s="16">
        <v>0</v>
      </c>
      <c r="J39" s="29">
        <v>0</v>
      </c>
      <c r="K39" s="29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f t="shared" si="1"/>
        <v>0</v>
      </c>
      <c r="S39" s="17" t="s">
        <v>4</v>
      </c>
      <c r="T39" s="24"/>
      <c r="V39" s="24"/>
    </row>
    <row r="40" spans="1:24" s="25" customFormat="1" ht="18.75" x14ac:dyDescent="0.3">
      <c r="A40" s="37"/>
      <c r="B40" s="49"/>
      <c r="C40" s="43"/>
      <c r="D40" s="58"/>
      <c r="E40" s="29">
        <v>1400</v>
      </c>
      <c r="F40" s="29">
        <v>0</v>
      </c>
      <c r="G40" s="29">
        <v>442.9</v>
      </c>
      <c r="H40" s="29">
        <v>0</v>
      </c>
      <c r="I40" s="29">
        <v>3363.8</v>
      </c>
      <c r="J40" s="29">
        <v>776.3</v>
      </c>
      <c r="K40" s="29">
        <v>404.7</v>
      </c>
      <c r="L40" s="30">
        <v>1709.70641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f t="shared" si="1"/>
        <v>8097.4064100000005</v>
      </c>
      <c r="S40" s="15" t="s">
        <v>25</v>
      </c>
      <c r="T40" s="24"/>
      <c r="V40" s="24"/>
    </row>
    <row r="41" spans="1:24" s="25" customFormat="1" ht="37.5" x14ac:dyDescent="0.25">
      <c r="A41" s="38"/>
      <c r="B41" s="52"/>
      <c r="C41" s="44"/>
      <c r="D41" s="28" t="s">
        <v>37</v>
      </c>
      <c r="E41" s="29">
        <v>0</v>
      </c>
      <c r="F41" s="29">
        <v>0</v>
      </c>
      <c r="G41" s="16">
        <v>0</v>
      </c>
      <c r="H41" s="16">
        <v>0</v>
      </c>
      <c r="I41" s="16">
        <v>0</v>
      </c>
      <c r="J41" s="29">
        <v>0</v>
      </c>
      <c r="K41" s="29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f t="shared" si="1"/>
        <v>0</v>
      </c>
      <c r="S41" s="13" t="s">
        <v>5</v>
      </c>
      <c r="T41" s="24"/>
      <c r="V41" s="24"/>
    </row>
    <row r="42" spans="1:24" s="8" customFormat="1" ht="18.75" customHeight="1" x14ac:dyDescent="0.3">
      <c r="A42" s="36">
        <v>7</v>
      </c>
      <c r="B42" s="35" t="s">
        <v>36</v>
      </c>
      <c r="C42" s="41" t="s">
        <v>53</v>
      </c>
      <c r="D42" s="41" t="s">
        <v>42</v>
      </c>
      <c r="E42" s="29">
        <f>E47+E52+E57+E62+E67+E72+E77+E82</f>
        <v>120995.4</v>
      </c>
      <c r="F42" s="29">
        <f t="shared" ref="F42:Q46" si="7">F47+F52+F57+F62+F67+F72+F77+F82</f>
        <v>114513.20000000001</v>
      </c>
      <c r="G42" s="29">
        <f t="shared" si="7"/>
        <v>51670.399999999987</v>
      </c>
      <c r="H42" s="29">
        <f t="shared" si="7"/>
        <v>255315.1</v>
      </c>
      <c r="I42" s="29">
        <f t="shared" si="7"/>
        <v>240501.8</v>
      </c>
      <c r="J42" s="29">
        <f t="shared" si="7"/>
        <v>317969.90000000002</v>
      </c>
      <c r="K42" s="29">
        <f t="shared" si="7"/>
        <v>253192.30000000002</v>
      </c>
      <c r="L42" s="30">
        <f>L47+L52+L57+L62+L67+L72+L77+L82</f>
        <v>223533.20071000003</v>
      </c>
      <c r="M42" s="30">
        <f>M47+M52+M57+M62+M67+M72+M77+M82</f>
        <v>203299.8033</v>
      </c>
      <c r="N42" s="30">
        <f t="shared" ref="N42:Q42" si="8">N47+N52+N57+N62+N67+N72+N77+N82</f>
        <v>186061.57209</v>
      </c>
      <c r="O42" s="30">
        <f t="shared" si="8"/>
        <v>168185.15455000001</v>
      </c>
      <c r="P42" s="30">
        <f t="shared" si="8"/>
        <v>83279.700000000012</v>
      </c>
      <c r="Q42" s="30">
        <f t="shared" si="8"/>
        <v>83279.700000000012</v>
      </c>
      <c r="R42" s="30">
        <f t="shared" si="1"/>
        <v>2301797.2306500003</v>
      </c>
      <c r="S42" s="14" t="s">
        <v>2</v>
      </c>
      <c r="T42" s="7"/>
      <c r="V42" s="7"/>
      <c r="W42" s="7"/>
    </row>
    <row r="43" spans="1:24" s="8" customFormat="1" ht="37.5" x14ac:dyDescent="0.3">
      <c r="A43" s="36"/>
      <c r="B43" s="35"/>
      <c r="C43" s="45"/>
      <c r="D43" s="41"/>
      <c r="E43" s="29">
        <f>E48+E53+E58+E63+E68+E73+E78+E83</f>
        <v>106806.2</v>
      </c>
      <c r="F43" s="29">
        <f t="shared" si="7"/>
        <v>109170.1</v>
      </c>
      <c r="G43" s="29">
        <f t="shared" si="7"/>
        <v>4724.7</v>
      </c>
      <c r="H43" s="29">
        <f t="shared" si="7"/>
        <v>99000</v>
      </c>
      <c r="I43" s="29">
        <f t="shared" si="7"/>
        <v>10558.6</v>
      </c>
      <c r="J43" s="29">
        <f t="shared" si="7"/>
        <v>102566.7</v>
      </c>
      <c r="K43" s="29">
        <f t="shared" si="7"/>
        <v>21089</v>
      </c>
      <c r="L43" s="30">
        <f t="shared" si="7"/>
        <v>23135.11146</v>
      </c>
      <c r="M43" s="30">
        <f t="shared" si="7"/>
        <v>118025.84</v>
      </c>
      <c r="N43" s="30">
        <f t="shared" si="7"/>
        <v>83120</v>
      </c>
      <c r="O43" s="30">
        <f>O48+O53+O58+O63+O68+O73+O78+O83</f>
        <v>84056.4</v>
      </c>
      <c r="P43" s="30">
        <f t="shared" si="7"/>
        <v>0</v>
      </c>
      <c r="Q43" s="30">
        <f t="shared" si="7"/>
        <v>0</v>
      </c>
      <c r="R43" s="30">
        <f t="shared" si="1"/>
        <v>762252.65145999996</v>
      </c>
      <c r="S43" s="14" t="s">
        <v>3</v>
      </c>
      <c r="T43" s="7"/>
      <c r="V43" s="7"/>
      <c r="W43" s="7"/>
    </row>
    <row r="44" spans="1:24" s="8" customFormat="1" ht="18.75" x14ac:dyDescent="0.3">
      <c r="A44" s="36"/>
      <c r="B44" s="35"/>
      <c r="C44" s="45"/>
      <c r="D44" s="41"/>
      <c r="E44" s="29">
        <f>E49+E54+E59+E64+E69+E74+E79+E84</f>
        <v>8039.1</v>
      </c>
      <c r="F44" s="29">
        <f t="shared" si="7"/>
        <v>1102.7</v>
      </c>
      <c r="G44" s="29">
        <f t="shared" si="7"/>
        <v>40047.699999999997</v>
      </c>
      <c r="H44" s="29">
        <f t="shared" si="7"/>
        <v>102778.4</v>
      </c>
      <c r="I44" s="29">
        <f t="shared" si="7"/>
        <v>151035.1</v>
      </c>
      <c r="J44" s="29">
        <f t="shared" si="7"/>
        <v>144836.1</v>
      </c>
      <c r="K44" s="29">
        <f t="shared" si="7"/>
        <v>170213</v>
      </c>
      <c r="L44" s="30">
        <f t="shared" si="7"/>
        <v>150677.68799999999</v>
      </c>
      <c r="M44" s="30">
        <f t="shared" si="7"/>
        <v>1192.1802</v>
      </c>
      <c r="N44" s="30">
        <f>N49+N54+N59+N64+N69+N74+N79+N84</f>
        <v>839.59595999999999</v>
      </c>
      <c r="O44" s="30">
        <f t="shared" si="7"/>
        <v>849.05454999999995</v>
      </c>
      <c r="P44" s="30">
        <f t="shared" si="7"/>
        <v>0</v>
      </c>
      <c r="Q44" s="30">
        <f t="shared" si="7"/>
        <v>0</v>
      </c>
      <c r="R44" s="30">
        <f t="shared" si="1"/>
        <v>771610.61870999984</v>
      </c>
      <c r="S44" s="15" t="s">
        <v>4</v>
      </c>
      <c r="T44" s="7"/>
      <c r="V44" s="7"/>
    </row>
    <row r="45" spans="1:24" s="8" customFormat="1" ht="18.75" x14ac:dyDescent="0.3">
      <c r="A45" s="36"/>
      <c r="B45" s="35"/>
      <c r="C45" s="45"/>
      <c r="D45" s="41"/>
      <c r="E45" s="29">
        <f>E50+E55+E60+E65+E70+E75+E80+E85</f>
        <v>6150.1</v>
      </c>
      <c r="F45" s="29">
        <f t="shared" si="7"/>
        <v>4240.3999999999996</v>
      </c>
      <c r="G45" s="29">
        <f t="shared" si="7"/>
        <v>6897.9999999999991</v>
      </c>
      <c r="H45" s="29">
        <f t="shared" si="7"/>
        <v>53536.7</v>
      </c>
      <c r="I45" s="29">
        <f t="shared" si="7"/>
        <v>78908.100000000006</v>
      </c>
      <c r="J45" s="29">
        <f t="shared" si="7"/>
        <v>70567.099999999991</v>
      </c>
      <c r="K45" s="29">
        <f t="shared" si="7"/>
        <v>61890.299999999996</v>
      </c>
      <c r="L45" s="30">
        <f t="shared" si="7"/>
        <v>49720.401250000003</v>
      </c>
      <c r="M45" s="30">
        <f t="shared" si="7"/>
        <v>84081.783100000001</v>
      </c>
      <c r="N45" s="30">
        <f t="shared" si="7"/>
        <v>102101.97613000001</v>
      </c>
      <c r="O45" s="30">
        <f t="shared" si="7"/>
        <v>83279.700000000012</v>
      </c>
      <c r="P45" s="30">
        <f t="shared" si="7"/>
        <v>83279.700000000012</v>
      </c>
      <c r="Q45" s="30">
        <f t="shared" si="7"/>
        <v>83279.700000000012</v>
      </c>
      <c r="R45" s="30">
        <f t="shared" si="1"/>
        <v>767933.96047999989</v>
      </c>
      <c r="S45" s="15" t="s">
        <v>25</v>
      </c>
      <c r="T45" s="7"/>
      <c r="V45" s="7"/>
    </row>
    <row r="46" spans="1:24" s="8" customFormat="1" ht="37.5" x14ac:dyDescent="0.3">
      <c r="A46" s="36"/>
      <c r="B46" s="35"/>
      <c r="C46" s="45"/>
      <c r="D46" s="41"/>
      <c r="E46" s="29">
        <f>E51+E56+E61+E66+E71+E76+E81+E86</f>
        <v>0</v>
      </c>
      <c r="F46" s="29">
        <f t="shared" si="7"/>
        <v>0</v>
      </c>
      <c r="G46" s="29">
        <f t="shared" si="7"/>
        <v>0</v>
      </c>
      <c r="H46" s="29">
        <f t="shared" si="7"/>
        <v>0</v>
      </c>
      <c r="I46" s="29">
        <f t="shared" si="7"/>
        <v>0</v>
      </c>
      <c r="J46" s="29">
        <f t="shared" si="7"/>
        <v>0</v>
      </c>
      <c r="K46" s="29">
        <f t="shared" si="7"/>
        <v>0</v>
      </c>
      <c r="L46" s="30">
        <f t="shared" si="7"/>
        <v>0</v>
      </c>
      <c r="M46" s="30">
        <f t="shared" si="7"/>
        <v>0</v>
      </c>
      <c r="N46" s="30">
        <f t="shared" si="7"/>
        <v>0</v>
      </c>
      <c r="O46" s="30">
        <f t="shared" si="7"/>
        <v>0</v>
      </c>
      <c r="P46" s="30">
        <f t="shared" si="7"/>
        <v>0</v>
      </c>
      <c r="Q46" s="30">
        <f t="shared" si="7"/>
        <v>0</v>
      </c>
      <c r="R46" s="30">
        <f t="shared" si="1"/>
        <v>0</v>
      </c>
      <c r="S46" s="14" t="s">
        <v>5</v>
      </c>
      <c r="T46" s="7"/>
      <c r="V46" s="7"/>
    </row>
    <row r="47" spans="1:24" s="32" customFormat="1" ht="18.75" customHeight="1" x14ac:dyDescent="0.3">
      <c r="A47" s="53">
        <v>8</v>
      </c>
      <c r="B47" s="48" t="s">
        <v>21</v>
      </c>
      <c r="C47" s="42" t="s">
        <v>45</v>
      </c>
      <c r="D47" s="43" t="s">
        <v>43</v>
      </c>
      <c r="E47" s="29">
        <f>E48+E49+E50+E51</f>
        <v>1035.3999999999999</v>
      </c>
      <c r="F47" s="29">
        <f t="shared" ref="F47:K47" si="9">F48+F49+F50+F51</f>
        <v>1086.0999999999999</v>
      </c>
      <c r="G47" s="29">
        <f t="shared" si="9"/>
        <v>2433.6999999999998</v>
      </c>
      <c r="H47" s="29">
        <f t="shared" si="9"/>
        <v>5433.7</v>
      </c>
      <c r="I47" s="29">
        <f t="shared" si="9"/>
        <v>14633.3</v>
      </c>
      <c r="J47" s="29">
        <f t="shared" si="9"/>
        <v>7519</v>
      </c>
      <c r="K47" s="29">
        <f t="shared" si="9"/>
        <v>0</v>
      </c>
      <c r="L47" s="30">
        <f>L48+L49+L50+L51</f>
        <v>0</v>
      </c>
      <c r="M47" s="30">
        <f t="shared" ref="M47:Q47" si="10">M48+M49+M50+M51</f>
        <v>0</v>
      </c>
      <c r="N47" s="30">
        <f t="shared" si="10"/>
        <v>0</v>
      </c>
      <c r="O47" s="30">
        <f t="shared" si="10"/>
        <v>0</v>
      </c>
      <c r="P47" s="30">
        <f t="shared" si="10"/>
        <v>0</v>
      </c>
      <c r="Q47" s="30">
        <f t="shared" si="10"/>
        <v>0</v>
      </c>
      <c r="R47" s="30">
        <f t="shared" si="1"/>
        <v>32141.199999999997</v>
      </c>
      <c r="S47" s="14" t="s">
        <v>2</v>
      </c>
      <c r="T47" s="31"/>
      <c r="U47" s="31"/>
      <c r="V47" s="31"/>
    </row>
    <row r="48" spans="1:24" s="32" customFormat="1" ht="37.5" x14ac:dyDescent="0.3">
      <c r="A48" s="37"/>
      <c r="B48" s="49"/>
      <c r="C48" s="43"/>
      <c r="D48" s="43"/>
      <c r="E48" s="29">
        <v>934</v>
      </c>
      <c r="F48" s="29">
        <v>1043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30">
        <f t="shared" si="1"/>
        <v>1977</v>
      </c>
      <c r="S48" s="14" t="s">
        <v>3</v>
      </c>
      <c r="T48" s="31"/>
      <c r="V48" s="31"/>
      <c r="X48" s="31"/>
    </row>
    <row r="49" spans="1:24" s="32" customFormat="1" ht="18.75" x14ac:dyDescent="0.3">
      <c r="A49" s="37"/>
      <c r="B49" s="49"/>
      <c r="C49" s="43"/>
      <c r="D49" s="43"/>
      <c r="E49" s="29">
        <v>70.3</v>
      </c>
      <c r="F49" s="29">
        <v>10.5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30">
        <f t="shared" si="1"/>
        <v>80.8</v>
      </c>
      <c r="S49" s="15" t="s">
        <v>4</v>
      </c>
      <c r="T49" s="31"/>
      <c r="V49" s="31"/>
      <c r="X49" s="31"/>
    </row>
    <row r="50" spans="1:24" s="32" customFormat="1" ht="18.75" x14ac:dyDescent="0.3">
      <c r="A50" s="37"/>
      <c r="B50" s="49"/>
      <c r="C50" s="43"/>
      <c r="D50" s="43"/>
      <c r="E50" s="29">
        <v>31.1</v>
      </c>
      <c r="F50" s="29">
        <v>32.6</v>
      </c>
      <c r="G50" s="29">
        <v>2433.6999999999998</v>
      </c>
      <c r="H50" s="29">
        <v>5433.7</v>
      </c>
      <c r="I50" s="16">
        <v>14633.3</v>
      </c>
      <c r="J50" s="16">
        <v>7519</v>
      </c>
      <c r="K50" s="16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30">
        <f t="shared" si="1"/>
        <v>30083.399999999998</v>
      </c>
      <c r="S50" s="15" t="s">
        <v>25</v>
      </c>
      <c r="T50" s="31"/>
      <c r="V50" s="31"/>
    </row>
    <row r="51" spans="1:24" s="32" customFormat="1" ht="37.5" x14ac:dyDescent="0.25">
      <c r="A51" s="37"/>
      <c r="B51" s="49"/>
      <c r="C51" s="43"/>
      <c r="D51" s="44"/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30">
        <f t="shared" si="1"/>
        <v>0</v>
      </c>
      <c r="S51" s="13" t="s">
        <v>5</v>
      </c>
      <c r="T51" s="31"/>
      <c r="V51" s="31"/>
    </row>
    <row r="52" spans="1:24" s="32" customFormat="1" ht="18.75" customHeight="1" x14ac:dyDescent="0.3">
      <c r="A52" s="37"/>
      <c r="B52" s="49"/>
      <c r="C52" s="42" t="s">
        <v>62</v>
      </c>
      <c r="D52" s="42" t="s">
        <v>41</v>
      </c>
      <c r="E52" s="29">
        <f>E53+E54+E55+E56</f>
        <v>0</v>
      </c>
      <c r="F52" s="29">
        <f t="shared" ref="F52:K52" si="11">F53+F54+F55+F56</f>
        <v>0</v>
      </c>
      <c r="G52" s="29">
        <f t="shared" si="11"/>
        <v>0</v>
      </c>
      <c r="H52" s="29">
        <f t="shared" si="11"/>
        <v>0</v>
      </c>
      <c r="I52" s="29">
        <f t="shared" si="11"/>
        <v>0</v>
      </c>
      <c r="J52" s="29">
        <f t="shared" si="11"/>
        <v>4145.8999999999996</v>
      </c>
      <c r="K52" s="29">
        <f t="shared" si="11"/>
        <v>10300</v>
      </c>
      <c r="L52" s="30">
        <f>L53+L54+L55+L56</f>
        <v>4077.65337</v>
      </c>
      <c r="M52" s="30">
        <v>20</v>
      </c>
      <c r="N52" s="30">
        <v>0</v>
      </c>
      <c r="O52" s="30">
        <v>0</v>
      </c>
      <c r="P52" s="30">
        <v>0</v>
      </c>
      <c r="Q52" s="30">
        <v>0</v>
      </c>
      <c r="R52" s="30">
        <f t="shared" si="1"/>
        <v>18543.553370000001</v>
      </c>
      <c r="S52" s="14" t="s">
        <v>2</v>
      </c>
      <c r="T52" s="31"/>
      <c r="V52" s="31"/>
    </row>
    <row r="53" spans="1:24" s="32" customFormat="1" ht="37.5" x14ac:dyDescent="0.3">
      <c r="A53" s="37"/>
      <c r="B53" s="49"/>
      <c r="C53" s="43"/>
      <c r="D53" s="43"/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f t="shared" si="1"/>
        <v>0</v>
      </c>
      <c r="S53" s="14" t="s">
        <v>3</v>
      </c>
      <c r="T53" s="31"/>
      <c r="V53" s="31"/>
    </row>
    <row r="54" spans="1:24" s="32" customFormat="1" ht="18.75" x14ac:dyDescent="0.3">
      <c r="A54" s="37"/>
      <c r="B54" s="49"/>
      <c r="C54" s="43"/>
      <c r="D54" s="43"/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f t="shared" si="1"/>
        <v>0</v>
      </c>
      <c r="S54" s="15" t="s">
        <v>4</v>
      </c>
      <c r="T54" s="31"/>
      <c r="V54" s="31"/>
    </row>
    <row r="55" spans="1:24" s="32" customFormat="1" ht="18.75" x14ac:dyDescent="0.3">
      <c r="A55" s="37"/>
      <c r="B55" s="49"/>
      <c r="C55" s="43"/>
      <c r="D55" s="43"/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4145.8999999999996</v>
      </c>
      <c r="K55" s="16">
        <v>10300</v>
      </c>
      <c r="L55" s="5">
        <v>4077.65337</v>
      </c>
      <c r="M55" s="5">
        <v>20</v>
      </c>
      <c r="N55" s="5">
        <v>0</v>
      </c>
      <c r="O55" s="5">
        <v>0</v>
      </c>
      <c r="P55" s="5">
        <v>0</v>
      </c>
      <c r="Q55" s="5">
        <v>0</v>
      </c>
      <c r="R55" s="30">
        <f t="shared" si="1"/>
        <v>18543.553370000001</v>
      </c>
      <c r="S55" s="15" t="s">
        <v>25</v>
      </c>
      <c r="T55" s="31"/>
      <c r="V55" s="31"/>
    </row>
    <row r="56" spans="1:24" s="32" customFormat="1" ht="37.5" x14ac:dyDescent="0.25">
      <c r="A56" s="38"/>
      <c r="B56" s="52"/>
      <c r="C56" s="43"/>
      <c r="D56" s="44"/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5" t="s">
        <v>44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30">
        <f t="shared" si="1"/>
        <v>0</v>
      </c>
      <c r="S56" s="13" t="s">
        <v>5</v>
      </c>
      <c r="T56" s="31"/>
      <c r="V56" s="31"/>
    </row>
    <row r="57" spans="1:24" s="32" customFormat="1" ht="18.75" customHeight="1" x14ac:dyDescent="0.25">
      <c r="A57" s="36">
        <v>9</v>
      </c>
      <c r="B57" s="35" t="s">
        <v>22</v>
      </c>
      <c r="C57" s="41" t="s">
        <v>45</v>
      </c>
      <c r="D57" s="41" t="s">
        <v>43</v>
      </c>
      <c r="E57" s="29">
        <f>E58+E59+E60+E61</f>
        <v>65308.800000000003</v>
      </c>
      <c r="F57" s="29">
        <f t="shared" ref="F57:K57" si="12">F58+F59+F60+F61</f>
        <v>112597.3</v>
      </c>
      <c r="G57" s="29">
        <f t="shared" si="12"/>
        <v>48767.999999999993</v>
      </c>
      <c r="H57" s="29">
        <f t="shared" si="12"/>
        <v>248724.8</v>
      </c>
      <c r="I57" s="29">
        <f t="shared" si="12"/>
        <v>222368.2</v>
      </c>
      <c r="J57" s="29">
        <f t="shared" si="12"/>
        <v>305411.09999999998</v>
      </c>
      <c r="K57" s="29">
        <f t="shared" si="12"/>
        <v>0</v>
      </c>
      <c r="L57" s="30">
        <f>L58+L59+L60+L61</f>
        <v>0</v>
      </c>
      <c r="M57" s="30">
        <f t="shared" ref="M57:Q57" si="13">M58+M59+M60+M61</f>
        <v>0</v>
      </c>
      <c r="N57" s="30">
        <f t="shared" si="13"/>
        <v>0</v>
      </c>
      <c r="O57" s="30">
        <f t="shared" si="13"/>
        <v>0</v>
      </c>
      <c r="P57" s="30">
        <f t="shared" si="13"/>
        <v>0</v>
      </c>
      <c r="Q57" s="30">
        <f t="shared" si="13"/>
        <v>0</v>
      </c>
      <c r="R57" s="30">
        <f t="shared" si="1"/>
        <v>1003178.2000000001</v>
      </c>
      <c r="S57" s="13" t="s">
        <v>2</v>
      </c>
      <c r="T57" s="31"/>
      <c r="V57" s="31"/>
      <c r="W57" s="31"/>
    </row>
    <row r="58" spans="1:24" s="32" customFormat="1" ht="37.5" x14ac:dyDescent="0.25">
      <c r="A58" s="36"/>
      <c r="B58" s="35"/>
      <c r="C58" s="45"/>
      <c r="D58" s="41"/>
      <c r="E58" s="29">
        <v>58915.1</v>
      </c>
      <c r="F58" s="29">
        <v>108127.1</v>
      </c>
      <c r="G58" s="29">
        <v>4724.7</v>
      </c>
      <c r="H58" s="29">
        <v>99000</v>
      </c>
      <c r="I58" s="29">
        <v>10558.6</v>
      </c>
      <c r="J58" s="29">
        <v>102566.7</v>
      </c>
      <c r="K58" s="29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f t="shared" si="1"/>
        <v>383892.2</v>
      </c>
      <c r="S58" s="13" t="s">
        <v>3</v>
      </c>
      <c r="T58" s="31"/>
      <c r="V58" s="31"/>
      <c r="W58" s="31"/>
    </row>
    <row r="59" spans="1:24" s="32" customFormat="1" ht="18.75" x14ac:dyDescent="0.25">
      <c r="A59" s="36"/>
      <c r="B59" s="35"/>
      <c r="C59" s="45"/>
      <c r="D59" s="41"/>
      <c r="E59" s="29">
        <v>4434.3999999999996</v>
      </c>
      <c r="F59" s="29">
        <v>1092.2</v>
      </c>
      <c r="G59" s="29">
        <v>40047.699999999997</v>
      </c>
      <c r="H59" s="29">
        <v>102778.4</v>
      </c>
      <c r="I59" s="29">
        <v>151035.1</v>
      </c>
      <c r="J59" s="29">
        <v>144836.1</v>
      </c>
      <c r="K59" s="29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f t="shared" si="1"/>
        <v>444223.9</v>
      </c>
      <c r="S59" s="17" t="s">
        <v>4</v>
      </c>
      <c r="T59" s="31"/>
      <c r="V59" s="31"/>
    </row>
    <row r="60" spans="1:24" s="32" customFormat="1" ht="18.75" x14ac:dyDescent="0.3">
      <c r="A60" s="36"/>
      <c r="B60" s="35"/>
      <c r="C60" s="45"/>
      <c r="D60" s="41"/>
      <c r="E60" s="29">
        <v>1959.3</v>
      </c>
      <c r="F60" s="29">
        <v>3378</v>
      </c>
      <c r="G60" s="29">
        <v>3995.6</v>
      </c>
      <c r="H60" s="29">
        <v>46946.400000000001</v>
      </c>
      <c r="I60" s="29">
        <v>60774.5</v>
      </c>
      <c r="J60" s="29">
        <v>58008.3</v>
      </c>
      <c r="K60" s="29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f t="shared" si="1"/>
        <v>175062.1</v>
      </c>
      <c r="S60" s="15" t="s">
        <v>25</v>
      </c>
      <c r="T60" s="31"/>
      <c r="V60" s="31"/>
    </row>
    <row r="61" spans="1:24" s="32" customFormat="1" ht="37.5" x14ac:dyDescent="0.25">
      <c r="A61" s="36"/>
      <c r="B61" s="35"/>
      <c r="C61" s="45"/>
      <c r="D61" s="41"/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f t="shared" si="1"/>
        <v>0</v>
      </c>
      <c r="S61" s="13" t="s">
        <v>5</v>
      </c>
      <c r="T61" s="31"/>
      <c r="V61" s="31"/>
    </row>
    <row r="62" spans="1:24" s="32" customFormat="1" ht="18.75" customHeight="1" x14ac:dyDescent="0.25">
      <c r="A62" s="36"/>
      <c r="B62" s="35"/>
      <c r="C62" s="41" t="s">
        <v>63</v>
      </c>
      <c r="D62" s="41" t="s">
        <v>41</v>
      </c>
      <c r="E62" s="29">
        <f>E63+E64+E65+E66</f>
        <v>0</v>
      </c>
      <c r="F62" s="29">
        <f t="shared" ref="F62:K62" si="14">F63+F64+F65+F66</f>
        <v>0</v>
      </c>
      <c r="G62" s="29">
        <f t="shared" si="14"/>
        <v>0</v>
      </c>
      <c r="H62" s="29">
        <f t="shared" si="14"/>
        <v>0</v>
      </c>
      <c r="I62" s="29">
        <f t="shared" si="14"/>
        <v>0</v>
      </c>
      <c r="J62" s="29">
        <f t="shared" si="14"/>
        <v>0</v>
      </c>
      <c r="K62" s="29">
        <f t="shared" si="14"/>
        <v>241554.1</v>
      </c>
      <c r="L62" s="30">
        <f>L63+L64+L65+L66</f>
        <v>218923.85450000002</v>
      </c>
      <c r="M62" s="30">
        <f>M63+M64+M65+M66</f>
        <v>200594.20329999999</v>
      </c>
      <c r="N62" s="30">
        <f t="shared" ref="N62:Q62" si="15">N63+N64+N65+N66</f>
        <v>184170.27209000001</v>
      </c>
      <c r="O62" s="30">
        <f t="shared" si="15"/>
        <v>166272.55455</v>
      </c>
      <c r="P62" s="30">
        <f t="shared" si="15"/>
        <v>81367.100000000006</v>
      </c>
      <c r="Q62" s="30">
        <f t="shared" si="15"/>
        <v>81367.100000000006</v>
      </c>
      <c r="R62" s="30">
        <f t="shared" si="1"/>
        <v>1174249.18444</v>
      </c>
      <c r="S62" s="13" t="s">
        <v>2</v>
      </c>
      <c r="T62" s="31"/>
      <c r="V62" s="31"/>
    </row>
    <row r="63" spans="1:24" s="32" customFormat="1" ht="37.5" x14ac:dyDescent="0.25">
      <c r="A63" s="36"/>
      <c r="B63" s="35"/>
      <c r="C63" s="45"/>
      <c r="D63" s="41"/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21089</v>
      </c>
      <c r="L63" s="30">
        <v>23135.11146</v>
      </c>
      <c r="M63" s="30">
        <v>118025.84</v>
      </c>
      <c r="N63" s="30">
        <v>83120</v>
      </c>
      <c r="O63" s="30">
        <v>84056.4</v>
      </c>
      <c r="P63" s="30">
        <v>0</v>
      </c>
      <c r="Q63" s="30">
        <v>0</v>
      </c>
      <c r="R63" s="30">
        <f t="shared" si="1"/>
        <v>329426.35146000003</v>
      </c>
      <c r="S63" s="13" t="s">
        <v>3</v>
      </c>
      <c r="T63" s="31"/>
      <c r="V63" s="31"/>
    </row>
    <row r="64" spans="1:24" s="32" customFormat="1" ht="18.75" x14ac:dyDescent="0.25">
      <c r="A64" s="36"/>
      <c r="B64" s="35"/>
      <c r="C64" s="45"/>
      <c r="D64" s="41"/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170213</v>
      </c>
      <c r="L64" s="30">
        <v>150677.68799999999</v>
      </c>
      <c r="M64" s="30">
        <v>1192.1802</v>
      </c>
      <c r="N64" s="30">
        <v>839.59595999999999</v>
      </c>
      <c r="O64" s="30">
        <v>849.05454999999995</v>
      </c>
      <c r="P64" s="30">
        <v>0</v>
      </c>
      <c r="Q64" s="30">
        <v>0</v>
      </c>
      <c r="R64" s="30">
        <f t="shared" si="1"/>
        <v>323771.51870999997</v>
      </c>
      <c r="S64" s="17" t="s">
        <v>4</v>
      </c>
      <c r="T64" s="31"/>
      <c r="V64" s="31"/>
    </row>
    <row r="65" spans="1:22" s="32" customFormat="1" ht="18.75" x14ac:dyDescent="0.3">
      <c r="A65" s="36"/>
      <c r="B65" s="35"/>
      <c r="C65" s="45"/>
      <c r="D65" s="41"/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50252.1</v>
      </c>
      <c r="L65" s="30">
        <v>45111.055039999999</v>
      </c>
      <c r="M65" s="30">
        <v>81376.183099999995</v>
      </c>
      <c r="N65" s="30">
        <v>100210.67613000001</v>
      </c>
      <c r="O65" s="30">
        <v>81367.100000000006</v>
      </c>
      <c r="P65" s="33">
        <v>81367.100000000006</v>
      </c>
      <c r="Q65" s="33">
        <v>81367.100000000006</v>
      </c>
      <c r="R65" s="30">
        <f t="shared" si="1"/>
        <v>521051.31426999997</v>
      </c>
      <c r="S65" s="15" t="s">
        <v>25</v>
      </c>
      <c r="T65" s="31"/>
      <c r="V65" s="31"/>
    </row>
    <row r="66" spans="1:22" s="32" customFormat="1" ht="37.5" x14ac:dyDescent="0.25">
      <c r="A66" s="36"/>
      <c r="B66" s="35"/>
      <c r="C66" s="45"/>
      <c r="D66" s="41"/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f t="shared" si="1"/>
        <v>0</v>
      </c>
      <c r="S66" s="13" t="s">
        <v>5</v>
      </c>
      <c r="T66" s="31"/>
      <c r="V66" s="31"/>
    </row>
    <row r="67" spans="1:22" s="32" customFormat="1" ht="18.75" customHeight="1" x14ac:dyDescent="0.25">
      <c r="A67" s="37"/>
      <c r="B67" s="39"/>
      <c r="C67" s="44">
        <v>2018</v>
      </c>
      <c r="D67" s="44" t="s">
        <v>15</v>
      </c>
      <c r="E67" s="29">
        <f>E68+E69+E70+E71</f>
        <v>52053.1</v>
      </c>
      <c r="F67" s="29">
        <f t="shared" ref="F67:K67" si="16">F68+F69+F70+F71</f>
        <v>0</v>
      </c>
      <c r="G67" s="29">
        <f t="shared" si="16"/>
        <v>0</v>
      </c>
      <c r="H67" s="29">
        <f t="shared" si="16"/>
        <v>0</v>
      </c>
      <c r="I67" s="29">
        <f t="shared" si="16"/>
        <v>0</v>
      </c>
      <c r="J67" s="29">
        <f t="shared" si="16"/>
        <v>0</v>
      </c>
      <c r="K67" s="29">
        <f t="shared" si="16"/>
        <v>0</v>
      </c>
      <c r="L67" s="30">
        <f>L68+L69+L70+L71</f>
        <v>0</v>
      </c>
      <c r="M67" s="30">
        <f t="shared" ref="M67:Q67" si="17">M68+M69+M70+M71</f>
        <v>0</v>
      </c>
      <c r="N67" s="30">
        <f t="shared" si="17"/>
        <v>0</v>
      </c>
      <c r="O67" s="30">
        <f t="shared" si="17"/>
        <v>0</v>
      </c>
      <c r="P67" s="30">
        <f t="shared" si="17"/>
        <v>0</v>
      </c>
      <c r="Q67" s="30">
        <f t="shared" si="17"/>
        <v>0</v>
      </c>
      <c r="R67" s="30">
        <f t="shared" si="1"/>
        <v>52053.1</v>
      </c>
      <c r="S67" s="13" t="s">
        <v>2</v>
      </c>
      <c r="T67" s="31"/>
      <c r="V67" s="31"/>
    </row>
    <row r="68" spans="1:22" s="32" customFormat="1" ht="37.5" x14ac:dyDescent="0.25">
      <c r="A68" s="37"/>
      <c r="B68" s="39"/>
      <c r="C68" s="45"/>
      <c r="D68" s="41"/>
      <c r="E68" s="29">
        <v>46957.1</v>
      </c>
      <c r="F68" s="29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30">
        <f t="shared" si="1"/>
        <v>46957.1</v>
      </c>
      <c r="S68" s="13" t="s">
        <v>3</v>
      </c>
      <c r="T68" s="31"/>
      <c r="V68" s="31"/>
    </row>
    <row r="69" spans="1:22" s="32" customFormat="1" ht="18.75" x14ac:dyDescent="0.25">
      <c r="A69" s="37"/>
      <c r="B69" s="39"/>
      <c r="C69" s="45"/>
      <c r="D69" s="41"/>
      <c r="E69" s="29">
        <v>3534.4</v>
      </c>
      <c r="F69" s="29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30">
        <f t="shared" si="1"/>
        <v>3534.4</v>
      </c>
      <c r="S69" s="17" t="s">
        <v>4</v>
      </c>
      <c r="T69" s="31"/>
      <c r="V69" s="31"/>
    </row>
    <row r="70" spans="1:22" s="32" customFormat="1" ht="18.75" x14ac:dyDescent="0.3">
      <c r="A70" s="37"/>
      <c r="B70" s="39"/>
      <c r="C70" s="45"/>
      <c r="D70" s="41"/>
      <c r="E70" s="29">
        <v>1561.6</v>
      </c>
      <c r="F70" s="29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30">
        <f t="shared" si="1"/>
        <v>1561.6</v>
      </c>
      <c r="S70" s="15" t="s">
        <v>25</v>
      </c>
      <c r="T70" s="31"/>
      <c r="V70" s="31"/>
    </row>
    <row r="71" spans="1:22" s="32" customFormat="1" ht="37.5" x14ac:dyDescent="0.25">
      <c r="A71" s="38"/>
      <c r="B71" s="40"/>
      <c r="C71" s="45"/>
      <c r="D71" s="41"/>
      <c r="E71" s="29">
        <v>0</v>
      </c>
      <c r="F71" s="29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30">
        <f t="shared" si="1"/>
        <v>0</v>
      </c>
      <c r="S71" s="13" t="s">
        <v>5</v>
      </c>
      <c r="T71" s="31"/>
      <c r="V71" s="31"/>
    </row>
    <row r="72" spans="1:22" s="32" customFormat="1" ht="18.75" customHeight="1" x14ac:dyDescent="0.25">
      <c r="A72" s="36">
        <v>10</v>
      </c>
      <c r="B72" s="35" t="s">
        <v>23</v>
      </c>
      <c r="C72" s="41" t="s">
        <v>45</v>
      </c>
      <c r="D72" s="43" t="s">
        <v>43</v>
      </c>
      <c r="E72" s="29">
        <f>E73+E74+E75+E76</f>
        <v>1248.0999999999999</v>
      </c>
      <c r="F72" s="29">
        <f t="shared" ref="F72:K72" si="18">F73+F74+F75+F76</f>
        <v>829.8</v>
      </c>
      <c r="G72" s="29">
        <f t="shared" si="18"/>
        <v>468.7</v>
      </c>
      <c r="H72" s="29">
        <f t="shared" si="18"/>
        <v>1156.5999999999999</v>
      </c>
      <c r="I72" s="29">
        <f t="shared" si="18"/>
        <v>3500.3</v>
      </c>
      <c r="J72" s="29">
        <f t="shared" si="18"/>
        <v>893.9</v>
      </c>
      <c r="K72" s="29">
        <f t="shared" si="18"/>
        <v>0</v>
      </c>
      <c r="L72" s="30">
        <f>L73+L74+L75+L76</f>
        <v>0</v>
      </c>
      <c r="M72" s="30">
        <f t="shared" ref="M72:Q72" si="19">M73+M74+M75+M76</f>
        <v>0</v>
      </c>
      <c r="N72" s="30">
        <f t="shared" si="19"/>
        <v>0</v>
      </c>
      <c r="O72" s="30">
        <f t="shared" si="19"/>
        <v>0</v>
      </c>
      <c r="P72" s="30">
        <f t="shared" si="19"/>
        <v>0</v>
      </c>
      <c r="Q72" s="30">
        <f t="shared" si="19"/>
        <v>0</v>
      </c>
      <c r="R72" s="30">
        <f t="shared" si="1"/>
        <v>8097.4</v>
      </c>
      <c r="S72" s="13" t="s">
        <v>2</v>
      </c>
      <c r="T72" s="31"/>
      <c r="V72" s="31"/>
    </row>
    <row r="73" spans="1:22" s="32" customFormat="1" ht="37.5" x14ac:dyDescent="0.25">
      <c r="A73" s="36"/>
      <c r="B73" s="35"/>
      <c r="C73" s="45"/>
      <c r="D73" s="43"/>
      <c r="E73" s="29">
        <v>0</v>
      </c>
      <c r="F73" s="29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5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f t="shared" si="1"/>
        <v>0</v>
      </c>
      <c r="S73" s="13" t="s">
        <v>3</v>
      </c>
      <c r="T73" s="31"/>
      <c r="V73" s="31"/>
    </row>
    <row r="74" spans="1:22" s="32" customFormat="1" ht="18.75" x14ac:dyDescent="0.25">
      <c r="A74" s="36"/>
      <c r="B74" s="35"/>
      <c r="C74" s="45"/>
      <c r="D74" s="43"/>
      <c r="E74" s="29">
        <v>0</v>
      </c>
      <c r="F74" s="29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5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f t="shared" si="1"/>
        <v>0</v>
      </c>
      <c r="S74" s="17" t="s">
        <v>4</v>
      </c>
      <c r="T74" s="31"/>
      <c r="V74" s="31"/>
    </row>
    <row r="75" spans="1:22" s="32" customFormat="1" ht="18.75" x14ac:dyDescent="0.3">
      <c r="A75" s="36"/>
      <c r="B75" s="35"/>
      <c r="C75" s="45"/>
      <c r="D75" s="43"/>
      <c r="E75" s="29">
        <v>1248.0999999999999</v>
      </c>
      <c r="F75" s="16">
        <v>829.8</v>
      </c>
      <c r="G75" s="16">
        <v>468.7</v>
      </c>
      <c r="H75" s="16">
        <v>1156.5999999999999</v>
      </c>
      <c r="I75" s="16">
        <v>3500.3</v>
      </c>
      <c r="J75" s="16">
        <v>893.9</v>
      </c>
      <c r="K75" s="16">
        <v>0</v>
      </c>
      <c r="L75" s="5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f t="shared" si="1"/>
        <v>8097.4</v>
      </c>
      <c r="S75" s="15" t="s">
        <v>25</v>
      </c>
      <c r="T75" s="31"/>
      <c r="V75" s="31"/>
    </row>
    <row r="76" spans="1:22" s="32" customFormat="1" ht="37.5" x14ac:dyDescent="0.25">
      <c r="A76" s="36"/>
      <c r="B76" s="35"/>
      <c r="C76" s="45"/>
      <c r="D76" s="44"/>
      <c r="E76" s="29">
        <v>0</v>
      </c>
      <c r="F76" s="29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5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f t="shared" si="1"/>
        <v>0</v>
      </c>
      <c r="S76" s="13" t="s">
        <v>5</v>
      </c>
      <c r="T76" s="31"/>
      <c r="V76" s="31"/>
    </row>
    <row r="77" spans="1:22" s="32" customFormat="1" ht="18.75" customHeight="1" x14ac:dyDescent="0.25">
      <c r="A77" s="36"/>
      <c r="B77" s="35"/>
      <c r="C77" s="41" t="s">
        <v>63</v>
      </c>
      <c r="D77" s="42" t="s">
        <v>41</v>
      </c>
      <c r="E77" s="29">
        <f>E78+E79+E80+E81</f>
        <v>0</v>
      </c>
      <c r="F77" s="29">
        <f t="shared" ref="F77:K77" si="20">F78+F79+F80+F81</f>
        <v>0</v>
      </c>
      <c r="G77" s="29">
        <f t="shared" si="20"/>
        <v>0</v>
      </c>
      <c r="H77" s="29">
        <f t="shared" si="20"/>
        <v>0</v>
      </c>
      <c r="I77" s="29">
        <f t="shared" si="20"/>
        <v>0</v>
      </c>
      <c r="J77" s="29">
        <f t="shared" si="20"/>
        <v>0</v>
      </c>
      <c r="K77" s="29">
        <f t="shared" si="20"/>
        <v>1338.2</v>
      </c>
      <c r="L77" s="30">
        <f>L78+L79+L80+L81</f>
        <v>531.69284000000005</v>
      </c>
      <c r="M77" s="30">
        <f t="shared" ref="M77:Q77" si="21">M78+M79+M80+M81</f>
        <v>2685.6</v>
      </c>
      <c r="N77" s="30">
        <f>N78+N79+N80+N81</f>
        <v>1891.3</v>
      </c>
      <c r="O77" s="30">
        <f t="shared" si="21"/>
        <v>1912.6</v>
      </c>
      <c r="P77" s="30">
        <f t="shared" si="21"/>
        <v>1912.6</v>
      </c>
      <c r="Q77" s="30">
        <f t="shared" si="21"/>
        <v>1912.6</v>
      </c>
      <c r="R77" s="30">
        <f t="shared" ref="R77:R96" si="22">SUM(E77:Q77)</f>
        <v>12184.592840000001</v>
      </c>
      <c r="S77" s="13" t="s">
        <v>2</v>
      </c>
      <c r="T77" s="31"/>
      <c r="V77" s="31"/>
    </row>
    <row r="78" spans="1:22" s="32" customFormat="1" ht="37.5" x14ac:dyDescent="0.25">
      <c r="A78" s="36"/>
      <c r="B78" s="35"/>
      <c r="C78" s="45"/>
      <c r="D78" s="43"/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16">
        <v>0</v>
      </c>
      <c r="L78" s="5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f t="shared" si="22"/>
        <v>0</v>
      </c>
      <c r="S78" s="13" t="s">
        <v>3</v>
      </c>
      <c r="T78" s="31"/>
      <c r="V78" s="31"/>
    </row>
    <row r="79" spans="1:22" s="32" customFormat="1" ht="18.75" x14ac:dyDescent="0.25">
      <c r="A79" s="36"/>
      <c r="B79" s="35"/>
      <c r="C79" s="45"/>
      <c r="D79" s="43"/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16">
        <v>0</v>
      </c>
      <c r="L79" s="5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f t="shared" si="22"/>
        <v>0</v>
      </c>
      <c r="S79" s="17" t="s">
        <v>4</v>
      </c>
      <c r="T79" s="31"/>
      <c r="V79" s="31"/>
    </row>
    <row r="80" spans="1:22" s="32" customFormat="1" ht="18.75" x14ac:dyDescent="0.3">
      <c r="A80" s="36"/>
      <c r="B80" s="35"/>
      <c r="C80" s="45"/>
      <c r="D80" s="43"/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16">
        <v>1338.2</v>
      </c>
      <c r="L80" s="5">
        <v>531.69284000000005</v>
      </c>
      <c r="M80" s="5">
        <v>2685.6</v>
      </c>
      <c r="N80" s="5">
        <v>1891.3</v>
      </c>
      <c r="O80" s="5">
        <v>1912.6</v>
      </c>
      <c r="P80" s="5">
        <v>1912.6</v>
      </c>
      <c r="Q80" s="5">
        <v>1912.6</v>
      </c>
      <c r="R80" s="30">
        <f t="shared" si="22"/>
        <v>12184.592840000001</v>
      </c>
      <c r="S80" s="15" t="s">
        <v>25</v>
      </c>
      <c r="T80" s="31"/>
      <c r="V80" s="31"/>
    </row>
    <row r="81" spans="1:22" s="32" customFormat="1" ht="37.5" x14ac:dyDescent="0.25">
      <c r="A81" s="36"/>
      <c r="B81" s="35"/>
      <c r="C81" s="45"/>
      <c r="D81" s="44"/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16">
        <v>0</v>
      </c>
      <c r="L81" s="5">
        <v>0</v>
      </c>
      <c r="M81" s="30">
        <f t="shared" ref="M81:N81" si="23">SUM(M82:M85)</f>
        <v>0</v>
      </c>
      <c r="N81" s="30">
        <f t="shared" si="23"/>
        <v>0</v>
      </c>
      <c r="O81" s="30">
        <v>0</v>
      </c>
      <c r="P81" s="30">
        <v>0</v>
      </c>
      <c r="Q81" s="30">
        <v>0</v>
      </c>
      <c r="R81" s="30">
        <f t="shared" si="22"/>
        <v>0</v>
      </c>
      <c r="S81" s="13" t="s">
        <v>5</v>
      </c>
      <c r="T81" s="31"/>
      <c r="V81" s="31"/>
    </row>
    <row r="82" spans="1:22" s="32" customFormat="1" ht="15" customHeight="1" x14ac:dyDescent="0.25">
      <c r="A82" s="36"/>
      <c r="B82" s="35"/>
      <c r="C82" s="41">
        <v>2018</v>
      </c>
      <c r="D82" s="42" t="s">
        <v>15</v>
      </c>
      <c r="E82" s="29">
        <f>E83+E84+E85+E86</f>
        <v>1350</v>
      </c>
      <c r="F82" s="29">
        <f t="shared" ref="F82:K86" si="24">F83+F84+F85+F86</f>
        <v>0</v>
      </c>
      <c r="G82" s="29">
        <f t="shared" si="24"/>
        <v>0</v>
      </c>
      <c r="H82" s="29">
        <f t="shared" si="24"/>
        <v>0</v>
      </c>
      <c r="I82" s="29">
        <f t="shared" si="24"/>
        <v>0</v>
      </c>
      <c r="J82" s="29">
        <f t="shared" si="24"/>
        <v>0</v>
      </c>
      <c r="K82" s="29">
        <f t="shared" si="24"/>
        <v>0</v>
      </c>
      <c r="L82" s="30">
        <f>L83+L84+L85+L86</f>
        <v>0</v>
      </c>
      <c r="M82" s="30">
        <f t="shared" ref="M82:Q82" si="25">M83+M84+M85+M86</f>
        <v>0</v>
      </c>
      <c r="N82" s="30">
        <f t="shared" si="25"/>
        <v>0</v>
      </c>
      <c r="O82" s="30">
        <f t="shared" si="25"/>
        <v>0</v>
      </c>
      <c r="P82" s="30">
        <f t="shared" si="25"/>
        <v>0</v>
      </c>
      <c r="Q82" s="30">
        <f t="shared" si="25"/>
        <v>0</v>
      </c>
      <c r="R82" s="30">
        <f t="shared" si="22"/>
        <v>1350</v>
      </c>
      <c r="S82" s="13" t="s">
        <v>2</v>
      </c>
      <c r="T82" s="31"/>
      <c r="V82" s="31"/>
    </row>
    <row r="83" spans="1:22" s="32" customFormat="1" ht="37.5" x14ac:dyDescent="0.25">
      <c r="A83" s="36"/>
      <c r="B83" s="35"/>
      <c r="C83" s="45"/>
      <c r="D83" s="43"/>
      <c r="E83" s="29">
        <v>0</v>
      </c>
      <c r="F83" s="29">
        <v>0</v>
      </c>
      <c r="G83" s="16">
        <v>0</v>
      </c>
      <c r="H83" s="16">
        <v>0</v>
      </c>
      <c r="I83" s="16">
        <v>0</v>
      </c>
      <c r="J83" s="16">
        <f t="shared" si="24"/>
        <v>0</v>
      </c>
      <c r="K83" s="16">
        <f t="shared" si="24"/>
        <v>0</v>
      </c>
      <c r="L83" s="5">
        <v>0</v>
      </c>
      <c r="M83" s="30">
        <f t="shared" ref="M83:Q86" si="26">SUM(M84:M87)</f>
        <v>0</v>
      </c>
      <c r="N83" s="30">
        <f t="shared" si="26"/>
        <v>0</v>
      </c>
      <c r="O83" s="30">
        <f t="shared" ref="O83:Q83" si="27">SUM(O84:O87)</f>
        <v>0</v>
      </c>
      <c r="P83" s="30">
        <f t="shared" si="27"/>
        <v>0</v>
      </c>
      <c r="Q83" s="30">
        <f t="shared" si="27"/>
        <v>0</v>
      </c>
      <c r="R83" s="30">
        <f t="shared" si="22"/>
        <v>0</v>
      </c>
      <c r="S83" s="13" t="s">
        <v>3</v>
      </c>
      <c r="T83" s="31"/>
      <c r="V83" s="31"/>
    </row>
    <row r="84" spans="1:22" s="32" customFormat="1" ht="18.75" x14ac:dyDescent="0.25">
      <c r="A84" s="36"/>
      <c r="B84" s="35"/>
      <c r="C84" s="45"/>
      <c r="D84" s="43"/>
      <c r="E84" s="29">
        <v>0</v>
      </c>
      <c r="F84" s="29">
        <v>0</v>
      </c>
      <c r="G84" s="16">
        <v>0</v>
      </c>
      <c r="H84" s="16">
        <v>0</v>
      </c>
      <c r="I84" s="16">
        <v>0</v>
      </c>
      <c r="J84" s="16">
        <f t="shared" si="24"/>
        <v>0</v>
      </c>
      <c r="K84" s="16">
        <f t="shared" si="24"/>
        <v>0</v>
      </c>
      <c r="L84" s="5">
        <v>0</v>
      </c>
      <c r="M84" s="30">
        <f t="shared" si="26"/>
        <v>0</v>
      </c>
      <c r="N84" s="30">
        <f t="shared" si="26"/>
        <v>0</v>
      </c>
      <c r="O84" s="30">
        <f t="shared" si="26"/>
        <v>0</v>
      </c>
      <c r="P84" s="30">
        <f t="shared" si="26"/>
        <v>0</v>
      </c>
      <c r="Q84" s="30">
        <f t="shared" si="26"/>
        <v>0</v>
      </c>
      <c r="R84" s="30">
        <f t="shared" si="22"/>
        <v>0</v>
      </c>
      <c r="S84" s="17" t="s">
        <v>4</v>
      </c>
      <c r="T84" s="31"/>
      <c r="V84" s="31"/>
    </row>
    <row r="85" spans="1:22" s="32" customFormat="1" ht="18.75" x14ac:dyDescent="0.3">
      <c r="A85" s="36"/>
      <c r="B85" s="35"/>
      <c r="C85" s="45"/>
      <c r="D85" s="43"/>
      <c r="E85" s="29">
        <v>1350</v>
      </c>
      <c r="F85" s="29">
        <v>0</v>
      </c>
      <c r="G85" s="16">
        <v>0</v>
      </c>
      <c r="H85" s="16">
        <v>0</v>
      </c>
      <c r="I85" s="16">
        <v>0</v>
      </c>
      <c r="J85" s="16">
        <f t="shared" si="24"/>
        <v>0</v>
      </c>
      <c r="K85" s="16">
        <f t="shared" si="24"/>
        <v>0</v>
      </c>
      <c r="L85" s="5">
        <v>0</v>
      </c>
      <c r="M85" s="30">
        <f t="shared" si="26"/>
        <v>0</v>
      </c>
      <c r="N85" s="30">
        <f t="shared" si="26"/>
        <v>0</v>
      </c>
      <c r="O85" s="30">
        <f t="shared" si="26"/>
        <v>0</v>
      </c>
      <c r="P85" s="30">
        <f t="shared" si="26"/>
        <v>0</v>
      </c>
      <c r="Q85" s="30">
        <f t="shared" si="26"/>
        <v>0</v>
      </c>
      <c r="R85" s="30">
        <f t="shared" si="22"/>
        <v>1350</v>
      </c>
      <c r="S85" s="15" t="s">
        <v>25</v>
      </c>
      <c r="T85" s="31"/>
      <c r="V85" s="31"/>
    </row>
    <row r="86" spans="1:22" s="32" customFormat="1" ht="37.5" x14ac:dyDescent="0.25">
      <c r="A86" s="36"/>
      <c r="B86" s="35"/>
      <c r="C86" s="45"/>
      <c r="D86" s="44"/>
      <c r="E86" s="29">
        <v>0</v>
      </c>
      <c r="F86" s="29">
        <v>0</v>
      </c>
      <c r="G86" s="16">
        <v>0</v>
      </c>
      <c r="H86" s="16">
        <v>0</v>
      </c>
      <c r="I86" s="16">
        <v>0</v>
      </c>
      <c r="J86" s="16">
        <f t="shared" si="24"/>
        <v>0</v>
      </c>
      <c r="K86" s="16">
        <f t="shared" si="24"/>
        <v>0</v>
      </c>
      <c r="L86" s="5">
        <v>0</v>
      </c>
      <c r="M86" s="30">
        <f t="shared" si="26"/>
        <v>0</v>
      </c>
      <c r="N86" s="30">
        <f t="shared" si="26"/>
        <v>0</v>
      </c>
      <c r="O86" s="30">
        <f t="shared" si="26"/>
        <v>0</v>
      </c>
      <c r="P86" s="30">
        <f t="shared" si="26"/>
        <v>0</v>
      </c>
      <c r="Q86" s="30">
        <f t="shared" si="26"/>
        <v>0</v>
      </c>
      <c r="R86" s="30">
        <f t="shared" si="22"/>
        <v>0</v>
      </c>
      <c r="S86" s="13" t="s">
        <v>5</v>
      </c>
      <c r="T86" s="31"/>
      <c r="V86" s="31"/>
    </row>
    <row r="87" spans="1:22" s="27" customFormat="1" ht="18.75" customHeight="1" x14ac:dyDescent="0.25">
      <c r="A87" s="36">
        <v>11</v>
      </c>
      <c r="B87" s="35" t="s">
        <v>35</v>
      </c>
      <c r="C87" s="41">
        <v>2018</v>
      </c>
      <c r="D87" s="41" t="s">
        <v>12</v>
      </c>
      <c r="E87" s="29">
        <f>E92</f>
        <v>125</v>
      </c>
      <c r="F87" s="29">
        <f t="shared" ref="F87:K91" si="28">F92</f>
        <v>0</v>
      </c>
      <c r="G87" s="29">
        <f t="shared" si="28"/>
        <v>0</v>
      </c>
      <c r="H87" s="29">
        <f t="shared" si="28"/>
        <v>0</v>
      </c>
      <c r="I87" s="29">
        <f t="shared" si="28"/>
        <v>0</v>
      </c>
      <c r="J87" s="29">
        <f t="shared" si="28"/>
        <v>0</v>
      </c>
      <c r="K87" s="29">
        <f t="shared" si="28"/>
        <v>0</v>
      </c>
      <c r="L87" s="30">
        <f>L92</f>
        <v>0</v>
      </c>
      <c r="M87" s="30">
        <f t="shared" ref="M87:Q91" si="29">M92</f>
        <v>0</v>
      </c>
      <c r="N87" s="30">
        <f t="shared" si="29"/>
        <v>0</v>
      </c>
      <c r="O87" s="30">
        <f t="shared" si="29"/>
        <v>0</v>
      </c>
      <c r="P87" s="30">
        <f t="shared" si="29"/>
        <v>0</v>
      </c>
      <c r="Q87" s="30">
        <f t="shared" si="29"/>
        <v>0</v>
      </c>
      <c r="R87" s="30">
        <f t="shared" si="22"/>
        <v>125</v>
      </c>
      <c r="S87" s="13" t="s">
        <v>2</v>
      </c>
      <c r="T87" s="26"/>
      <c r="V87" s="26"/>
    </row>
    <row r="88" spans="1:22" s="27" customFormat="1" ht="37.5" x14ac:dyDescent="0.25">
      <c r="A88" s="36"/>
      <c r="B88" s="35"/>
      <c r="C88" s="45"/>
      <c r="D88" s="41"/>
      <c r="E88" s="29">
        <f>E93</f>
        <v>0</v>
      </c>
      <c r="F88" s="29">
        <f t="shared" si="28"/>
        <v>0</v>
      </c>
      <c r="G88" s="29">
        <f t="shared" si="28"/>
        <v>0</v>
      </c>
      <c r="H88" s="29">
        <f t="shared" si="28"/>
        <v>0</v>
      </c>
      <c r="I88" s="29">
        <f t="shared" si="28"/>
        <v>0</v>
      </c>
      <c r="J88" s="29">
        <f t="shared" si="28"/>
        <v>0</v>
      </c>
      <c r="K88" s="29">
        <f t="shared" si="28"/>
        <v>0</v>
      </c>
      <c r="L88" s="30">
        <f>L93</f>
        <v>0</v>
      </c>
      <c r="M88" s="30">
        <f t="shared" si="29"/>
        <v>0</v>
      </c>
      <c r="N88" s="30">
        <f t="shared" si="29"/>
        <v>0</v>
      </c>
      <c r="O88" s="30">
        <f t="shared" si="29"/>
        <v>0</v>
      </c>
      <c r="P88" s="30">
        <f t="shared" si="29"/>
        <v>0</v>
      </c>
      <c r="Q88" s="30">
        <f t="shared" si="29"/>
        <v>0</v>
      </c>
      <c r="R88" s="30">
        <f t="shared" si="22"/>
        <v>0</v>
      </c>
      <c r="S88" s="13" t="s">
        <v>3</v>
      </c>
      <c r="T88" s="26"/>
      <c r="V88" s="26"/>
    </row>
    <row r="89" spans="1:22" s="27" customFormat="1" ht="18.75" x14ac:dyDescent="0.25">
      <c r="A89" s="36"/>
      <c r="B89" s="35"/>
      <c r="C89" s="45"/>
      <c r="D89" s="41"/>
      <c r="E89" s="29">
        <f>E94</f>
        <v>0</v>
      </c>
      <c r="F89" s="29">
        <f t="shared" si="28"/>
        <v>0</v>
      </c>
      <c r="G89" s="29">
        <f t="shared" si="28"/>
        <v>0</v>
      </c>
      <c r="H89" s="29">
        <f t="shared" si="28"/>
        <v>0</v>
      </c>
      <c r="I89" s="29">
        <f t="shared" si="28"/>
        <v>0</v>
      </c>
      <c r="J89" s="29">
        <f t="shared" si="28"/>
        <v>0</v>
      </c>
      <c r="K89" s="29">
        <f t="shared" si="28"/>
        <v>0</v>
      </c>
      <c r="L89" s="30">
        <f>L94</f>
        <v>0</v>
      </c>
      <c r="M89" s="30">
        <f t="shared" si="29"/>
        <v>0</v>
      </c>
      <c r="N89" s="30">
        <f t="shared" si="29"/>
        <v>0</v>
      </c>
      <c r="O89" s="30">
        <f t="shared" si="29"/>
        <v>0</v>
      </c>
      <c r="P89" s="30">
        <f t="shared" si="29"/>
        <v>0</v>
      </c>
      <c r="Q89" s="30">
        <f t="shared" si="29"/>
        <v>0</v>
      </c>
      <c r="R89" s="30">
        <f t="shared" si="22"/>
        <v>0</v>
      </c>
      <c r="S89" s="17" t="s">
        <v>4</v>
      </c>
      <c r="T89" s="26"/>
      <c r="V89" s="26"/>
    </row>
    <row r="90" spans="1:22" s="27" customFormat="1" ht="18.75" x14ac:dyDescent="0.3">
      <c r="A90" s="36"/>
      <c r="B90" s="35"/>
      <c r="C90" s="45"/>
      <c r="D90" s="41"/>
      <c r="E90" s="29">
        <f>E95</f>
        <v>0</v>
      </c>
      <c r="F90" s="29">
        <f t="shared" si="28"/>
        <v>0</v>
      </c>
      <c r="G90" s="29">
        <f t="shared" si="28"/>
        <v>0</v>
      </c>
      <c r="H90" s="29">
        <f t="shared" si="28"/>
        <v>0</v>
      </c>
      <c r="I90" s="29">
        <f t="shared" si="28"/>
        <v>0</v>
      </c>
      <c r="J90" s="29">
        <f t="shared" si="28"/>
        <v>0</v>
      </c>
      <c r="K90" s="29">
        <f t="shared" si="28"/>
        <v>0</v>
      </c>
      <c r="L90" s="30">
        <f>L95</f>
        <v>0</v>
      </c>
      <c r="M90" s="30">
        <f t="shared" si="29"/>
        <v>0</v>
      </c>
      <c r="N90" s="30">
        <f t="shared" si="29"/>
        <v>0</v>
      </c>
      <c r="O90" s="30">
        <f t="shared" si="29"/>
        <v>0</v>
      </c>
      <c r="P90" s="30">
        <f t="shared" si="29"/>
        <v>0</v>
      </c>
      <c r="Q90" s="30">
        <f t="shared" si="29"/>
        <v>0</v>
      </c>
      <c r="R90" s="30">
        <f t="shared" si="22"/>
        <v>0</v>
      </c>
      <c r="S90" s="15" t="s">
        <v>25</v>
      </c>
      <c r="T90" s="26"/>
      <c r="V90" s="26"/>
    </row>
    <row r="91" spans="1:22" s="27" customFormat="1" ht="61.5" customHeight="1" x14ac:dyDescent="0.25">
      <c r="A91" s="36"/>
      <c r="B91" s="35"/>
      <c r="C91" s="45"/>
      <c r="D91" s="41"/>
      <c r="E91" s="29">
        <f>E96</f>
        <v>125</v>
      </c>
      <c r="F91" s="29">
        <f t="shared" si="28"/>
        <v>0</v>
      </c>
      <c r="G91" s="29">
        <f t="shared" si="28"/>
        <v>0</v>
      </c>
      <c r="H91" s="29">
        <f t="shared" si="28"/>
        <v>0</v>
      </c>
      <c r="I91" s="29">
        <f t="shared" si="28"/>
        <v>0</v>
      </c>
      <c r="J91" s="29">
        <f t="shared" si="28"/>
        <v>0</v>
      </c>
      <c r="K91" s="29">
        <f t="shared" si="28"/>
        <v>0</v>
      </c>
      <c r="L91" s="30">
        <f>L96</f>
        <v>0</v>
      </c>
      <c r="M91" s="30">
        <f t="shared" si="29"/>
        <v>0</v>
      </c>
      <c r="N91" s="30">
        <f t="shared" si="29"/>
        <v>0</v>
      </c>
      <c r="O91" s="30">
        <f t="shared" si="29"/>
        <v>0</v>
      </c>
      <c r="P91" s="30">
        <f t="shared" si="29"/>
        <v>0</v>
      </c>
      <c r="Q91" s="30">
        <f t="shared" si="29"/>
        <v>0</v>
      </c>
      <c r="R91" s="30">
        <f t="shared" si="22"/>
        <v>125</v>
      </c>
      <c r="S91" s="13" t="s">
        <v>5</v>
      </c>
      <c r="T91" s="26"/>
      <c r="V91" s="26"/>
    </row>
    <row r="92" spans="1:22" s="27" customFormat="1" ht="18.75" customHeight="1" x14ac:dyDescent="0.25">
      <c r="A92" s="34">
        <v>12</v>
      </c>
      <c r="B92" s="35" t="s">
        <v>8</v>
      </c>
      <c r="C92" s="41">
        <v>2018</v>
      </c>
      <c r="D92" s="41" t="s">
        <v>12</v>
      </c>
      <c r="E92" s="29">
        <f>SUM(E93:E96)</f>
        <v>125</v>
      </c>
      <c r="F92" s="29">
        <f t="shared" ref="F92:Q96" si="30">SUM(F93:F96)</f>
        <v>0</v>
      </c>
      <c r="G92" s="29">
        <f t="shared" si="30"/>
        <v>0</v>
      </c>
      <c r="H92" s="29">
        <f t="shared" si="30"/>
        <v>0</v>
      </c>
      <c r="I92" s="29">
        <f t="shared" si="30"/>
        <v>0</v>
      </c>
      <c r="J92" s="29">
        <f t="shared" si="30"/>
        <v>0</v>
      </c>
      <c r="K92" s="29">
        <f t="shared" si="30"/>
        <v>0</v>
      </c>
      <c r="L92" s="30">
        <f t="shared" si="30"/>
        <v>0</v>
      </c>
      <c r="M92" s="30">
        <f t="shared" si="30"/>
        <v>0</v>
      </c>
      <c r="N92" s="30">
        <f t="shared" si="30"/>
        <v>0</v>
      </c>
      <c r="O92" s="30">
        <f t="shared" si="30"/>
        <v>0</v>
      </c>
      <c r="P92" s="30">
        <f t="shared" si="30"/>
        <v>0</v>
      </c>
      <c r="Q92" s="30">
        <f t="shared" si="30"/>
        <v>0</v>
      </c>
      <c r="R92" s="30">
        <f t="shared" si="22"/>
        <v>125</v>
      </c>
      <c r="S92" s="17" t="s">
        <v>2</v>
      </c>
      <c r="T92" s="26"/>
      <c r="V92" s="26"/>
    </row>
    <row r="93" spans="1:22" s="27" customFormat="1" ht="37.5" x14ac:dyDescent="0.25">
      <c r="A93" s="34"/>
      <c r="B93" s="35"/>
      <c r="C93" s="45"/>
      <c r="D93" s="41"/>
      <c r="E93" s="29">
        <v>0</v>
      </c>
      <c r="F93" s="29">
        <v>0</v>
      </c>
      <c r="G93" s="29">
        <v>0</v>
      </c>
      <c r="H93" s="29">
        <v>0</v>
      </c>
      <c r="I93" s="29">
        <v>0</v>
      </c>
      <c r="J93" s="29">
        <v>0</v>
      </c>
      <c r="K93" s="29">
        <v>0</v>
      </c>
      <c r="L93" s="30">
        <v>0</v>
      </c>
      <c r="M93" s="30">
        <f t="shared" si="30"/>
        <v>0</v>
      </c>
      <c r="N93" s="30">
        <f t="shared" si="30"/>
        <v>0</v>
      </c>
      <c r="O93" s="30">
        <f t="shared" si="30"/>
        <v>0</v>
      </c>
      <c r="P93" s="30">
        <f t="shared" si="30"/>
        <v>0</v>
      </c>
      <c r="Q93" s="30">
        <f t="shared" si="30"/>
        <v>0</v>
      </c>
      <c r="R93" s="30">
        <f t="shared" si="22"/>
        <v>0</v>
      </c>
      <c r="S93" s="13" t="s">
        <v>3</v>
      </c>
      <c r="T93" s="26"/>
      <c r="V93" s="26"/>
    </row>
    <row r="94" spans="1:22" s="27" customFormat="1" ht="18.75" x14ac:dyDescent="0.25">
      <c r="A94" s="34"/>
      <c r="B94" s="35"/>
      <c r="C94" s="45"/>
      <c r="D94" s="41"/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30">
        <v>0</v>
      </c>
      <c r="M94" s="30">
        <f t="shared" si="30"/>
        <v>0</v>
      </c>
      <c r="N94" s="30">
        <f t="shared" si="30"/>
        <v>0</v>
      </c>
      <c r="O94" s="30">
        <f t="shared" si="30"/>
        <v>0</v>
      </c>
      <c r="P94" s="30">
        <f t="shared" si="30"/>
        <v>0</v>
      </c>
      <c r="Q94" s="30">
        <f t="shared" si="30"/>
        <v>0</v>
      </c>
      <c r="R94" s="30">
        <f t="shared" si="22"/>
        <v>0</v>
      </c>
      <c r="S94" s="17" t="s">
        <v>4</v>
      </c>
      <c r="T94" s="26"/>
      <c r="V94" s="26"/>
    </row>
    <row r="95" spans="1:22" s="27" customFormat="1" ht="18.75" x14ac:dyDescent="0.3">
      <c r="A95" s="34"/>
      <c r="B95" s="35"/>
      <c r="C95" s="45"/>
      <c r="D95" s="41"/>
      <c r="E95" s="29">
        <v>0</v>
      </c>
      <c r="F95" s="29">
        <v>0</v>
      </c>
      <c r="G95" s="29">
        <v>0</v>
      </c>
      <c r="H95" s="29">
        <v>0</v>
      </c>
      <c r="I95" s="29">
        <v>0</v>
      </c>
      <c r="J95" s="29">
        <v>0</v>
      </c>
      <c r="K95" s="29">
        <v>0</v>
      </c>
      <c r="L95" s="30">
        <v>0</v>
      </c>
      <c r="M95" s="30">
        <f t="shared" si="30"/>
        <v>0</v>
      </c>
      <c r="N95" s="30">
        <f t="shared" si="30"/>
        <v>0</v>
      </c>
      <c r="O95" s="30">
        <f t="shared" si="30"/>
        <v>0</v>
      </c>
      <c r="P95" s="30">
        <f t="shared" si="30"/>
        <v>0</v>
      </c>
      <c r="Q95" s="30">
        <f t="shared" si="30"/>
        <v>0</v>
      </c>
      <c r="R95" s="30">
        <f t="shared" si="22"/>
        <v>0</v>
      </c>
      <c r="S95" s="15" t="s">
        <v>25</v>
      </c>
      <c r="T95" s="26"/>
      <c r="V95" s="26"/>
    </row>
    <row r="96" spans="1:22" s="27" customFormat="1" ht="46.5" customHeight="1" x14ac:dyDescent="0.25">
      <c r="A96" s="34"/>
      <c r="B96" s="35"/>
      <c r="C96" s="45"/>
      <c r="D96" s="41"/>
      <c r="E96" s="29">
        <v>125</v>
      </c>
      <c r="F96" s="29">
        <v>0</v>
      </c>
      <c r="G96" s="29">
        <v>0</v>
      </c>
      <c r="H96" s="29">
        <v>0</v>
      </c>
      <c r="I96" s="29">
        <v>0</v>
      </c>
      <c r="J96" s="29">
        <v>0</v>
      </c>
      <c r="K96" s="29">
        <v>0</v>
      </c>
      <c r="L96" s="30">
        <v>0</v>
      </c>
      <c r="M96" s="30">
        <f t="shared" si="30"/>
        <v>0</v>
      </c>
      <c r="N96" s="30">
        <f t="shared" si="30"/>
        <v>0</v>
      </c>
      <c r="O96" s="30">
        <f t="shared" si="30"/>
        <v>0</v>
      </c>
      <c r="P96" s="30">
        <f t="shared" si="30"/>
        <v>0</v>
      </c>
      <c r="Q96" s="30">
        <f t="shared" si="30"/>
        <v>0</v>
      </c>
      <c r="R96" s="30">
        <f t="shared" si="22"/>
        <v>125</v>
      </c>
      <c r="S96" s="18" t="s">
        <v>5</v>
      </c>
      <c r="T96" s="26"/>
      <c r="V96" s="26"/>
    </row>
    <row r="97" spans="1:20" s="2" customFormat="1" ht="84.75" customHeight="1" x14ac:dyDescent="0.4">
      <c r="A97" s="47" t="s">
        <v>57</v>
      </c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</row>
    <row r="98" spans="1:20" s="2" customFormat="1" ht="87.75" customHeight="1" x14ac:dyDescent="0.35">
      <c r="A98" s="46" t="s">
        <v>58</v>
      </c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3"/>
    </row>
    <row r="99" spans="1:20" ht="23.25" x14ac:dyDescent="0.25">
      <c r="A99" s="19"/>
      <c r="B99" s="19"/>
      <c r="C99" s="19"/>
      <c r="D99" s="19"/>
      <c r="E99" s="20"/>
      <c r="F99" s="20"/>
      <c r="G99" s="20"/>
      <c r="H99" s="20"/>
      <c r="I99" s="20"/>
      <c r="J99" s="20"/>
      <c r="K99" s="20"/>
      <c r="L99" s="6"/>
      <c r="M99" s="6"/>
      <c r="N99" s="6"/>
      <c r="O99" s="6"/>
      <c r="P99" s="6"/>
      <c r="Q99" s="6"/>
      <c r="R99" s="6"/>
      <c r="S99" s="19"/>
    </row>
    <row r="100" spans="1:20" ht="23.25" x14ac:dyDescent="0.25">
      <c r="A100" s="19"/>
      <c r="B100" s="19"/>
      <c r="C100" s="19"/>
      <c r="D100" s="19"/>
      <c r="E100" s="20" t="s">
        <v>14</v>
      </c>
      <c r="F100" s="20" t="s">
        <v>14</v>
      </c>
      <c r="G100" s="20" t="s">
        <v>14</v>
      </c>
      <c r="H100" s="20" t="s">
        <v>14</v>
      </c>
      <c r="I100" s="20" t="s">
        <v>14</v>
      </c>
      <c r="J100" s="20"/>
      <c r="K100" s="20"/>
      <c r="L100" s="6"/>
      <c r="M100" s="6"/>
      <c r="N100" s="6"/>
      <c r="O100" s="6"/>
      <c r="P100" s="6"/>
      <c r="Q100" s="6"/>
      <c r="R100" s="6"/>
      <c r="S100" s="19"/>
    </row>
  </sheetData>
  <mergeCells count="85">
    <mergeCell ref="Q1:S1"/>
    <mergeCell ref="A5:S5"/>
    <mergeCell ref="A8:A10"/>
    <mergeCell ref="B8:B10"/>
    <mergeCell ref="C8:C10"/>
    <mergeCell ref="D8:D10"/>
    <mergeCell ref="E8:R8"/>
    <mergeCell ref="S8:S10"/>
    <mergeCell ref="E9:E10"/>
    <mergeCell ref="F9:F10"/>
    <mergeCell ref="R9:R10"/>
    <mergeCell ref="G9:G10"/>
    <mergeCell ref="H9:H10"/>
    <mergeCell ref="I9:I10"/>
    <mergeCell ref="J9:J10"/>
    <mergeCell ref="K9:K10"/>
    <mergeCell ref="Q9:Q10"/>
    <mergeCell ref="A12:A16"/>
    <mergeCell ref="B12:B16"/>
    <mergeCell ref="C12:C16"/>
    <mergeCell ref="D12:D15"/>
    <mergeCell ref="L9:L10"/>
    <mergeCell ref="M9:M10"/>
    <mergeCell ref="N9:N10"/>
    <mergeCell ref="O9:O10"/>
    <mergeCell ref="P9:P10"/>
    <mergeCell ref="A17:A21"/>
    <mergeCell ref="B17:B21"/>
    <mergeCell ref="C17:C21"/>
    <mergeCell ref="D17:D21"/>
    <mergeCell ref="A37:A41"/>
    <mergeCell ref="B37:B41"/>
    <mergeCell ref="C37:C41"/>
    <mergeCell ref="D37:D40"/>
    <mergeCell ref="A22:A26"/>
    <mergeCell ref="B22:B26"/>
    <mergeCell ref="C22:C26"/>
    <mergeCell ref="D22:D26"/>
    <mergeCell ref="A27:A31"/>
    <mergeCell ref="B27:B31"/>
    <mergeCell ref="C27:C31"/>
    <mergeCell ref="D27:D31"/>
    <mergeCell ref="A32:A36"/>
    <mergeCell ref="B32:B36"/>
    <mergeCell ref="C32:C36"/>
    <mergeCell ref="D32:D33"/>
    <mergeCell ref="D34:D36"/>
    <mergeCell ref="A42:A46"/>
    <mergeCell ref="B42:B46"/>
    <mergeCell ref="C42:C46"/>
    <mergeCell ref="D42:D46"/>
    <mergeCell ref="A47:A56"/>
    <mergeCell ref="B47:B56"/>
    <mergeCell ref="C47:C51"/>
    <mergeCell ref="D47:D51"/>
    <mergeCell ref="C52:C56"/>
    <mergeCell ref="D52:D56"/>
    <mergeCell ref="A57:A66"/>
    <mergeCell ref="B57:B66"/>
    <mergeCell ref="C57:C61"/>
    <mergeCell ref="D57:D61"/>
    <mergeCell ref="C62:C66"/>
    <mergeCell ref="D62:D66"/>
    <mergeCell ref="A67:A71"/>
    <mergeCell ref="B67:B71"/>
    <mergeCell ref="C67:C71"/>
    <mergeCell ref="D67:D71"/>
    <mergeCell ref="A72:A86"/>
    <mergeCell ref="B72:B86"/>
    <mergeCell ref="C72:C76"/>
    <mergeCell ref="D72:D76"/>
    <mergeCell ref="C77:C81"/>
    <mergeCell ref="D77:D81"/>
    <mergeCell ref="A98:S98"/>
    <mergeCell ref="C82:C86"/>
    <mergeCell ref="D82:D86"/>
    <mergeCell ref="A87:A91"/>
    <mergeCell ref="B87:B91"/>
    <mergeCell ref="C87:C91"/>
    <mergeCell ref="D87:D91"/>
    <mergeCell ref="A92:A96"/>
    <mergeCell ref="B92:B96"/>
    <mergeCell ref="C92:C96"/>
    <mergeCell ref="D92:D96"/>
    <mergeCell ref="A97:S9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5" fitToHeight="3" orientation="landscape" r:id="rId1"/>
  <headerFooter differentFirst="1" scaleWithDoc="0">
    <oddHeader>&amp;R&amp;"Times New Roman,обычный"&amp;14&amp;P</oddHeader>
  </headerFooter>
  <rowBreaks count="2" manualBreakCount="2">
    <brk id="26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Лист1</vt:lpstr>
      <vt:lpstr>2029-2030</vt:lpstr>
      <vt:lpstr>'2029-2030'!Заголовки_для_печати</vt:lpstr>
      <vt:lpstr>Лист1!Заголовки_для_печати</vt:lpstr>
      <vt:lpstr>'2029-2030'!Область_печати</vt:lpstr>
      <vt:lpstr>Лист1!Область_печати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Glotov</dc:creator>
  <cp:lastModifiedBy>Ефремова А.О.</cp:lastModifiedBy>
  <cp:lastPrinted>2026-01-26T04:28:32Z</cp:lastPrinted>
  <dcterms:created xsi:type="dcterms:W3CDTF">2018-04-11T12:12:06Z</dcterms:created>
  <dcterms:modified xsi:type="dcterms:W3CDTF">2026-02-05T07:02:03Z</dcterms:modified>
</cp:coreProperties>
</file>