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15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'Лист1'!$A$1:$E$27</definedName>
    <definedName name="_xlnm.Print_Area" localSheetId="2">'Лист3'!$A$1:$J$31</definedName>
  </definedNames>
  <calcPr fullCalcOnLoad="1"/>
</workbook>
</file>

<file path=xl/sharedStrings.xml><?xml version="1.0" encoding="utf-8"?>
<sst xmlns="http://schemas.openxmlformats.org/spreadsheetml/2006/main" count="213" uniqueCount="114">
  <si>
    <t>измерения</t>
  </si>
  <si>
    <t xml:space="preserve">Значение </t>
  </si>
  <si>
    <t>достижения</t>
  </si>
  <si>
    <t xml:space="preserve">Наименование   </t>
  </si>
  <si>
    <t xml:space="preserve">целевого     </t>
  </si>
  <si>
    <t xml:space="preserve"> показателя    </t>
  </si>
  <si>
    <t>Единица</t>
  </si>
  <si>
    <t xml:space="preserve">Цели, задачи,     </t>
  </si>
  <si>
    <t xml:space="preserve">целевые показатели   </t>
  </si>
  <si>
    <t xml:space="preserve">Целевой показатель </t>
  </si>
  <si>
    <t xml:space="preserve">Год    </t>
  </si>
  <si>
    <t>1.1. Количество выявленных нарушений действующего законодательства Российской Федерации</t>
  </si>
  <si>
    <t>1.3.1. Количество подготовленой проектно-сметной документации</t>
  </si>
  <si>
    <t>СУБЪЕКТА БЮДЖЕТНОГО ПЛАНИРОВАНИЯ</t>
  </si>
  <si>
    <t>Приложение 1</t>
  </si>
  <si>
    <t xml:space="preserve">ЦЕЛИ, ЗАДАЧИ И ПОКАЗАТЕЛИ РЕЗУЛЬТАТИВНОСТИ ДЕЯТЕЛЬНОСТИ </t>
  </si>
  <si>
    <t>единиц</t>
  </si>
  <si>
    <t>мест</t>
  </si>
  <si>
    <t>кв.м.</t>
  </si>
  <si>
    <t>км</t>
  </si>
  <si>
    <t>учащихся</t>
  </si>
  <si>
    <t>Приложение 2</t>
  </si>
  <si>
    <t>КРАТКАЯ ХАРАКТЕРИСТИКА</t>
  </si>
  <si>
    <t>ДЕЙСТВУЮЩЕЙ И (ИЛИ) ПЛАНИРУЕМОЙ ЦЕЛЕВОЙ ПРОГРАММЫ</t>
  </si>
  <si>
    <t>СУБЪЕКТА БЮДЖЕТНОГО ПЛАНИРОВАНИЯ С РАСПРЕДЕЛЕНИЕМ</t>
  </si>
  <si>
    <t>РАСХОДОВ ПО ЦЕЛЯМ И ЗАДАЧАМ</t>
  </si>
  <si>
    <t xml:space="preserve">Показатели,      </t>
  </si>
  <si>
    <t>Еди-</t>
  </si>
  <si>
    <t>Отчетный</t>
  </si>
  <si>
    <t>Текущий</t>
  </si>
  <si>
    <t xml:space="preserve">Плановый период   </t>
  </si>
  <si>
    <t xml:space="preserve">Целевой   </t>
  </si>
  <si>
    <t xml:space="preserve">характеризующие    </t>
  </si>
  <si>
    <t>ница</t>
  </si>
  <si>
    <t xml:space="preserve">год   </t>
  </si>
  <si>
    <t xml:space="preserve">год  </t>
  </si>
  <si>
    <t xml:space="preserve">показатель </t>
  </si>
  <si>
    <t>программную</t>
  </si>
  <si>
    <t>изме-</t>
  </si>
  <si>
    <t>деятельность по целям</t>
  </si>
  <si>
    <t>рения</t>
  </si>
  <si>
    <t>и задачам</t>
  </si>
  <si>
    <t>План</t>
  </si>
  <si>
    <t>Зна-</t>
  </si>
  <si>
    <t xml:space="preserve">Год   </t>
  </si>
  <si>
    <t>чение</t>
  </si>
  <si>
    <t>дости-</t>
  </si>
  <si>
    <t xml:space="preserve">жения </t>
  </si>
  <si>
    <t xml:space="preserve">Показатели            </t>
  </si>
  <si>
    <t xml:space="preserve">Расходы на реализацию </t>
  </si>
  <si>
    <t>Итого   расходов    по</t>
  </si>
  <si>
    <t xml:space="preserve">тактической задаче 1. </t>
  </si>
  <si>
    <t xml:space="preserve">тактической задаче 2. </t>
  </si>
  <si>
    <t>Приложение 3</t>
  </si>
  <si>
    <t>НЕПРОГРАММНОЙ ДЕЯТЕЛЬНОСТИ СУБЪЕКТА</t>
  </si>
  <si>
    <t>БЮДЖЕТНОГО ПЛАНИРОВАНИЯ С РАСПРЕДЕЛЕНИЕМ</t>
  </si>
  <si>
    <t xml:space="preserve">непрограммную     </t>
  </si>
  <si>
    <t xml:space="preserve">и задачам       </t>
  </si>
  <si>
    <t>Стратегическая цель 1. Осуществление от имени администрации функций заказчика и главного распорядителя бюджетных средств по объектам капитального строительства</t>
  </si>
  <si>
    <t>Тактическая задача 1. Организация проведения процедуры размещения муниципального заказа на строительство и проектирование объектов капитального строительства</t>
  </si>
  <si>
    <t>1.1.1. Размер экономии бюджетных средств в результате проведения процедур размещения муниципального заказа</t>
  </si>
  <si>
    <t>Итого    расходов   по</t>
  </si>
  <si>
    <t>Тактическая задача 2. Подготовка проектно-сметной документации на строительство объектов, включенных в инвестиционные программы</t>
  </si>
  <si>
    <t xml:space="preserve">2.1.1. Размер бюджетных ассигнований направленных на разработку проектно-сметной документации для строительства объектов                </t>
  </si>
  <si>
    <t>1.1.1. Количество организованных процедур размещения муниципального заказа</t>
  </si>
  <si>
    <t>1.2.1. Ввод в эксплуатацию детских садов</t>
  </si>
  <si>
    <t>1.2.2. Ввод в эксплуатацию школ</t>
  </si>
  <si>
    <t>млн. руб.</t>
  </si>
  <si>
    <t>-</t>
  </si>
  <si>
    <t>Тактическая задача 1. Реализация на территории города целевых и адресных инвестиционных программ</t>
  </si>
  <si>
    <t>Тактическая задача 1.1. Организация проведения процедуры размещения муниципального заказа на строительство и проектирование объектов капитального строительства</t>
  </si>
  <si>
    <t>Тактическая задача 1.2. Реализация на территории города целевых и адресных инвестиционных программ</t>
  </si>
  <si>
    <t>Тактическая задача 1.3. Подготовка проектно -сметной документации на строительство объектов, включенных в инвестиционные программы</t>
  </si>
  <si>
    <t xml:space="preserve">Программа 1.1. Ведомственная целевая программа "Обеспечение населения Алтайского края питьевой водой на 2011-2013гг."    </t>
  </si>
  <si>
    <t xml:space="preserve">Программа 1.2. Долгосрочная целевая программа «Газификация города Барнаула на 2012-2014 годы»        </t>
  </si>
  <si>
    <t xml:space="preserve">1.2.1. Перевод котельных на природный газ и строительство газовых сетей                </t>
  </si>
  <si>
    <t>1.1.1. Ввод в эксплуатацию водонапорных башен на 4 водозаборах</t>
  </si>
  <si>
    <t>1.2.3. Ввод в эксплуатацию учебных гаражей</t>
  </si>
  <si>
    <t>1.2.4. Ввод в эксплуатацию крытых бассейнов</t>
  </si>
  <si>
    <t>м3</t>
  </si>
  <si>
    <t>м3/час</t>
  </si>
  <si>
    <t xml:space="preserve">Непрограммная деятельность 2.1. Участие в целевых и адресных инвестиционных программах с разработанной проектно-сметной документацией </t>
  </si>
  <si>
    <t>Непрограммная деятельность 1.1. Перераспределение бюджетных средств по результатам проведения процедур размещения муниципального заказ</t>
  </si>
  <si>
    <t>1.2.5. Ввод в эксплутацию многопрофильных учреждений образования</t>
  </si>
  <si>
    <t>План 2013 год</t>
  </si>
  <si>
    <t>Факт 2013 год</t>
  </si>
  <si>
    <t>План 2014 год</t>
  </si>
  <si>
    <t>год</t>
  </si>
  <si>
    <t>1.3.1. Ввод в эксплуатацию жилых домов (ЖСК "Дольщик-4")</t>
  </si>
  <si>
    <t>Программа 1.3. О дополнительных мерах поддержки пострадавших участников долевого строительства жилья в соответствии с постановлением Администрации Алтайского края от 29.08.2011 №479</t>
  </si>
  <si>
    <t>1.4.1. Ввод в эксплуатацию здания МДОУ "Детский сад №25" по ул.Водопроводной, 95</t>
  </si>
  <si>
    <t>1.4.2. Ввод в эксплуатацию детского ясли-сада на 330 мест в квартале 2034</t>
  </si>
  <si>
    <t>Программа 1.5. Реализацию мероприятий по модернизации региональных систем дошкольного образования за счет субсидий федерального бюджета в соответствии с распоряжением Администрации Алтайского края №416-р от 31.10.2013г.</t>
  </si>
  <si>
    <t>Программа 1.4. Реализация комплексных программ поддержки и развития дошкольных образовательных учреждений на территории Алтайского края в соответствии с постановлением Администрации Алтайского края №426 от 11.08.2012г.</t>
  </si>
  <si>
    <t xml:space="preserve">Программа 1.6. Губернаторская программа перечень 80 особо значимых социальных строек и объектов, ввод в эксплуатацию которых приурочен к 80-летию образования Алтайского края
</t>
  </si>
  <si>
    <t>1.6.1. Ввод в эксплуатацию средней школы на 550 учащихся с бассейном в квартале 2001</t>
  </si>
  <si>
    <t>1.6.2. Ввод в эксплуатацию средней школы на 550 учащихся с бассейном в квартале 2034</t>
  </si>
  <si>
    <t>Программа 1.7. О бесплатном предоставлении в собственность земельных участков находящихся в государственной или муниципальной собственности, расположенных на территории Алтайского края в соответствии с Законом Алтайского края от 16.12.2002 №88-ЗС</t>
  </si>
  <si>
    <t>1.7.1. Ввод в эксплуатацию инженерной инфраструктуры земельных участков под малоэтажное жилищное строительство в п.Научный городок</t>
  </si>
  <si>
    <t>1.7.2. Ввод в эксплуатацию  инженерной инфраструктуры земельных участков под малоэтажное жилищное строительство в п.Бельмесево</t>
  </si>
  <si>
    <t>1.5.1. Ввод в эксплуатацию детского сада по ул.Юрина, 307а</t>
  </si>
  <si>
    <t>1.5.4. Ввод в эксплуатацию детского дошкольного учреждения оздоровительного типа по адресу: г.Барнаул, ул.Шумакова, 64</t>
  </si>
  <si>
    <t>1.5.2. Ввод в эксплуатацию детского яслей-сада в квартале 2018 г.Барнаула</t>
  </si>
  <si>
    <t>1.5.3. Ввод в эксплуатацию детского сада-яслей на 330 мест в квартале 2008</t>
  </si>
  <si>
    <t>м3/сутки</t>
  </si>
  <si>
    <t>1.2.6. Ввод в эксплутацию музыкальных школ</t>
  </si>
  <si>
    <t>1.2.7. Ввод в эксплуатацию насосных станций</t>
  </si>
  <si>
    <t>1.2.8. Ввод в эксплуатацию очистных сооружений</t>
  </si>
  <si>
    <t>1.2.9. Ввод в эксплуатацию водонапорных башен</t>
  </si>
  <si>
    <t>1.2.10. Ввод в эксплуатацию объектов инженерной инфраструктуры</t>
  </si>
  <si>
    <t>1.2.11. Ввод в эксплуатацию административных здании</t>
  </si>
  <si>
    <t>1.2.12. Ввод в эксплуатацию жилых домов</t>
  </si>
  <si>
    <t>1.2.13. Перевод котельных на природный газ</t>
  </si>
  <si>
    <t>1.2.14. Ввод в эксплуатацию газораспределительных сетей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</si>
</sst>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0"/>
    <numFmt numFmtId="171" formatCode="0.000"/>
    <numFmt numFmtId="172" formatCode="#,##0.000"/>
  </numFmts>
  <fonts count="39">
    <font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sz val="8"/>
      <name val="Courier New"/>
      <family val="3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2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3" fillId="0" borderId="15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2" fontId="3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workbookViewId="0" topLeftCell="A9">
      <selection activeCell="D9" sqref="D9"/>
    </sheetView>
  </sheetViews>
  <sheetFormatPr defaultColWidth="9.00390625" defaultRowHeight="12.75"/>
  <cols>
    <col min="1" max="1" width="21.375" style="0" customWidth="1"/>
    <col min="2" max="2" width="11.25390625" style="0" bestFit="1" customWidth="1"/>
    <col min="3" max="3" width="26.125" style="0" customWidth="1"/>
    <col min="4" max="4" width="11.25390625" style="0" bestFit="1" customWidth="1"/>
    <col min="5" max="5" width="13.25390625" style="0" bestFit="1" customWidth="1"/>
  </cols>
  <sheetData>
    <row r="1" spans="4:5" ht="15.75">
      <c r="D1" s="53" t="s">
        <v>14</v>
      </c>
      <c r="E1" s="53"/>
    </row>
    <row r="2" spans="1:255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</row>
    <row r="3" spans="1:5" ht="15.75">
      <c r="A3" s="52" t="s">
        <v>15</v>
      </c>
      <c r="B3" s="52"/>
      <c r="C3" s="52"/>
      <c r="D3" s="52"/>
      <c r="E3" s="52"/>
    </row>
    <row r="4" spans="1:5" ht="15.75">
      <c r="A4" s="52" t="s">
        <v>13</v>
      </c>
      <c r="B4" s="52"/>
      <c r="C4" s="52"/>
      <c r="D4" s="52"/>
      <c r="E4" s="52"/>
    </row>
    <row r="5" spans="1:256" ht="16.5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8"/>
    </row>
    <row r="6" spans="1:5" ht="13.5" customHeight="1">
      <c r="A6" s="9" t="s">
        <v>7</v>
      </c>
      <c r="B6" s="10" t="s">
        <v>6</v>
      </c>
      <c r="C6" s="10" t="s">
        <v>3</v>
      </c>
      <c r="D6" s="54" t="s">
        <v>9</v>
      </c>
      <c r="E6" s="55"/>
    </row>
    <row r="7" spans="1:5" ht="13.5" thickBot="1">
      <c r="A7" s="11" t="s">
        <v>8</v>
      </c>
      <c r="B7" s="12" t="s">
        <v>0</v>
      </c>
      <c r="C7" s="12" t="s">
        <v>4</v>
      </c>
      <c r="D7" s="56"/>
      <c r="E7" s="57"/>
    </row>
    <row r="8" spans="1:5" ht="12.75">
      <c r="A8" s="19"/>
      <c r="B8" s="17"/>
      <c r="C8" s="12" t="s">
        <v>5</v>
      </c>
      <c r="D8" s="9" t="s">
        <v>1</v>
      </c>
      <c r="E8" s="12" t="s">
        <v>10</v>
      </c>
    </row>
    <row r="9" spans="1:5" ht="13.5" thickBot="1">
      <c r="A9" s="20"/>
      <c r="B9" s="18"/>
      <c r="C9" s="18"/>
      <c r="D9" s="15"/>
      <c r="E9" s="13" t="s">
        <v>2</v>
      </c>
    </row>
    <row r="10" spans="1:5" ht="13.5" thickBot="1">
      <c r="A10" s="35">
        <v>1</v>
      </c>
      <c r="B10" s="36">
        <v>2</v>
      </c>
      <c r="C10" s="36">
        <v>3</v>
      </c>
      <c r="D10" s="36">
        <v>4</v>
      </c>
      <c r="E10" s="36">
        <v>5</v>
      </c>
    </row>
    <row r="11" spans="1:5" ht="90" customHeight="1" thickBot="1">
      <c r="A11" s="37" t="s">
        <v>58</v>
      </c>
      <c r="B11" s="13" t="s">
        <v>16</v>
      </c>
      <c r="C11" s="22" t="s">
        <v>11</v>
      </c>
      <c r="D11" s="38">
        <v>0</v>
      </c>
      <c r="E11" s="28">
        <v>2017</v>
      </c>
    </row>
    <row r="12" spans="1:5" ht="89.25" customHeight="1" thickBot="1">
      <c r="A12" s="37" t="s">
        <v>70</v>
      </c>
      <c r="B12" s="13" t="s">
        <v>16</v>
      </c>
      <c r="C12" s="22" t="s">
        <v>64</v>
      </c>
      <c r="D12" s="38">
        <v>35</v>
      </c>
      <c r="E12" s="13">
        <v>2013</v>
      </c>
    </row>
    <row r="13" spans="1:5" ht="34.5" customHeight="1" thickBot="1">
      <c r="A13" s="49" t="s">
        <v>71</v>
      </c>
      <c r="B13" s="28" t="s">
        <v>17</v>
      </c>
      <c r="C13" s="26" t="s">
        <v>65</v>
      </c>
      <c r="D13" s="39">
        <v>1605</v>
      </c>
      <c r="E13" s="28">
        <v>2014</v>
      </c>
    </row>
    <row r="14" spans="1:5" ht="23.25" thickBot="1">
      <c r="A14" s="50"/>
      <c r="B14" s="28" t="s">
        <v>20</v>
      </c>
      <c r="C14" s="26" t="s">
        <v>66</v>
      </c>
      <c r="D14" s="39">
        <v>1650</v>
      </c>
      <c r="E14" s="28">
        <v>2017</v>
      </c>
    </row>
    <row r="15" spans="1:5" ht="34.5" thickBot="1">
      <c r="A15" s="50"/>
      <c r="B15" s="28" t="s">
        <v>18</v>
      </c>
      <c r="C15" s="26" t="s">
        <v>77</v>
      </c>
      <c r="D15" s="39">
        <f>131*3</f>
        <v>393</v>
      </c>
      <c r="E15" s="28">
        <v>2017</v>
      </c>
    </row>
    <row r="16" spans="1:5" ht="34.5" thickBot="1">
      <c r="A16" s="50"/>
      <c r="B16" s="28" t="s">
        <v>18</v>
      </c>
      <c r="C16" s="26" t="s">
        <v>78</v>
      </c>
      <c r="D16" s="39">
        <f>78*3</f>
        <v>234</v>
      </c>
      <c r="E16" s="28">
        <v>2017</v>
      </c>
    </row>
    <row r="17" spans="1:5" ht="36.75" customHeight="1" thickBot="1">
      <c r="A17" s="50"/>
      <c r="B17" s="28" t="s">
        <v>18</v>
      </c>
      <c r="C17" s="26" t="s">
        <v>83</v>
      </c>
      <c r="D17" s="39">
        <f>1319</f>
        <v>1319</v>
      </c>
      <c r="E17" s="28">
        <v>2017</v>
      </c>
    </row>
    <row r="18" spans="1:5" ht="24" customHeight="1" thickBot="1">
      <c r="A18" s="50"/>
      <c r="B18" s="28" t="s">
        <v>18</v>
      </c>
      <c r="C18" s="26" t="s">
        <v>105</v>
      </c>
      <c r="D18" s="39">
        <f>5100+3000</f>
        <v>8100</v>
      </c>
      <c r="E18" s="28">
        <v>2017</v>
      </c>
    </row>
    <row r="19" spans="1:5" ht="33.75" customHeight="1" thickBot="1">
      <c r="A19" s="50"/>
      <c r="B19" s="28" t="s">
        <v>104</v>
      </c>
      <c r="C19" s="26" t="s">
        <v>106</v>
      </c>
      <c r="D19" s="39">
        <v>50000</v>
      </c>
      <c r="E19" s="28">
        <v>2013</v>
      </c>
    </row>
    <row r="20" spans="1:5" ht="33.75" customHeight="1" thickBot="1">
      <c r="A20" s="50"/>
      <c r="B20" s="28" t="s">
        <v>80</v>
      </c>
      <c r="C20" s="26" t="s">
        <v>107</v>
      </c>
      <c r="D20" s="39">
        <f>110</f>
        <v>110</v>
      </c>
      <c r="E20" s="28">
        <v>2017</v>
      </c>
    </row>
    <row r="21" spans="1:5" ht="34.5" thickBot="1">
      <c r="A21" s="50"/>
      <c r="B21" s="28" t="s">
        <v>79</v>
      </c>
      <c r="C21" s="26" t="s">
        <v>108</v>
      </c>
      <c r="D21" s="43">
        <f>214+214</f>
        <v>428</v>
      </c>
      <c r="E21" s="28">
        <v>2014</v>
      </c>
    </row>
    <row r="22" spans="1:5" ht="35.25" customHeight="1" thickBot="1">
      <c r="A22" s="50"/>
      <c r="B22" s="28" t="s">
        <v>19</v>
      </c>
      <c r="C22" s="42" t="s">
        <v>109</v>
      </c>
      <c r="D22" s="40">
        <f>1.48+4.24</f>
        <v>5.720000000000001</v>
      </c>
      <c r="E22" s="28">
        <v>2015</v>
      </c>
    </row>
    <row r="23" spans="1:5" ht="34.5" thickBot="1">
      <c r="A23" s="50"/>
      <c r="B23" s="28" t="s">
        <v>18</v>
      </c>
      <c r="C23" s="26" t="s">
        <v>110</v>
      </c>
      <c r="D23" s="39">
        <f>7097.96+1236+2105+1643</f>
        <v>12081.96</v>
      </c>
      <c r="E23" s="28">
        <v>2015</v>
      </c>
    </row>
    <row r="24" spans="1:5" ht="23.25" thickBot="1">
      <c r="A24" s="51"/>
      <c r="B24" s="28" t="s">
        <v>18</v>
      </c>
      <c r="C24" s="26" t="s">
        <v>111</v>
      </c>
      <c r="D24" s="39">
        <f>6295+8574.48+2985.72</f>
        <v>17855.2</v>
      </c>
      <c r="E24" s="28">
        <v>2014</v>
      </c>
    </row>
    <row r="25" spans="1:5" ht="24" customHeight="1" thickBot="1">
      <c r="A25" s="37"/>
      <c r="B25" s="44" t="s">
        <v>16</v>
      </c>
      <c r="C25" s="42" t="s">
        <v>112</v>
      </c>
      <c r="D25" s="45">
        <v>5</v>
      </c>
      <c r="E25" s="44">
        <v>2015</v>
      </c>
    </row>
    <row r="26" spans="1:5" ht="23.25" customHeight="1" thickBot="1">
      <c r="A26" s="15"/>
      <c r="B26" s="28" t="s">
        <v>19</v>
      </c>
      <c r="C26" s="26" t="s">
        <v>113</v>
      </c>
      <c r="D26" s="40">
        <v>17.72</v>
      </c>
      <c r="E26" s="28">
        <v>2015</v>
      </c>
    </row>
    <row r="27" spans="1:5" ht="68.25" customHeight="1" thickBot="1">
      <c r="A27" s="21" t="s">
        <v>72</v>
      </c>
      <c r="B27" s="13" t="s">
        <v>16</v>
      </c>
      <c r="C27" s="23" t="s">
        <v>12</v>
      </c>
      <c r="D27" s="38">
        <v>23</v>
      </c>
      <c r="E27" s="13">
        <v>2013</v>
      </c>
    </row>
  </sheetData>
  <sheetProtection/>
  <mergeCells count="107">
    <mergeCell ref="FT2:FX2"/>
    <mergeCell ref="FY2:GC2"/>
    <mergeCell ref="GD2:GH2"/>
    <mergeCell ref="GX2:HB2"/>
    <mergeCell ref="GI2:GM2"/>
    <mergeCell ref="GN2:GR2"/>
    <mergeCell ref="GS2:GW2"/>
    <mergeCell ref="FJ2:FN2"/>
    <mergeCell ref="IQ2:IU2"/>
    <mergeCell ref="HM2:HQ2"/>
    <mergeCell ref="HR2:HV2"/>
    <mergeCell ref="HW2:IA2"/>
    <mergeCell ref="IB2:IF2"/>
    <mergeCell ref="IG2:IK2"/>
    <mergeCell ref="IL2:IP2"/>
    <mergeCell ref="HC2:HG2"/>
    <mergeCell ref="HH2:HL2"/>
    <mergeCell ref="DQ2:DU2"/>
    <mergeCell ref="EA2:EE2"/>
    <mergeCell ref="EF2:EJ2"/>
    <mergeCell ref="EK2:EO2"/>
    <mergeCell ref="EP2:ET2"/>
    <mergeCell ref="FE2:FI2"/>
    <mergeCell ref="BS2:BW2"/>
    <mergeCell ref="FO2:FS2"/>
    <mergeCell ref="CC2:CG2"/>
    <mergeCell ref="CH2:CL2"/>
    <mergeCell ref="EU2:EY2"/>
    <mergeCell ref="EZ2:FD2"/>
    <mergeCell ref="CW2:DA2"/>
    <mergeCell ref="DB2:DF2"/>
    <mergeCell ref="DG2:DK2"/>
    <mergeCell ref="DL2:DP2"/>
    <mergeCell ref="AE2:AI2"/>
    <mergeCell ref="DV2:DZ2"/>
    <mergeCell ref="CM2:CQ2"/>
    <mergeCell ref="CR2:CV2"/>
    <mergeCell ref="AO2:AS2"/>
    <mergeCell ref="AT2:AX2"/>
    <mergeCell ref="AY2:BC2"/>
    <mergeCell ref="BD2:BH2"/>
    <mergeCell ref="BI2:BM2"/>
    <mergeCell ref="BN2:BR2"/>
    <mergeCell ref="EP5:ET5"/>
    <mergeCell ref="BX2:CB2"/>
    <mergeCell ref="IL5:IP5"/>
    <mergeCell ref="IQ5:IU5"/>
    <mergeCell ref="A2:E2"/>
    <mergeCell ref="F2:J2"/>
    <mergeCell ref="K2:O2"/>
    <mergeCell ref="P2:T2"/>
    <mergeCell ref="U2:Y2"/>
    <mergeCell ref="Z2:AD2"/>
    <mergeCell ref="EZ5:FD5"/>
    <mergeCell ref="AJ2:AN2"/>
    <mergeCell ref="HH5:HL5"/>
    <mergeCell ref="HM5:HQ5"/>
    <mergeCell ref="HR5:HV5"/>
    <mergeCell ref="HW5:IA5"/>
    <mergeCell ref="FJ5:FN5"/>
    <mergeCell ref="FO5:FS5"/>
    <mergeCell ref="FT5:FX5"/>
    <mergeCell ref="FY5:GC5"/>
    <mergeCell ref="IB5:IF5"/>
    <mergeCell ref="IG5:IK5"/>
    <mergeCell ref="GD5:GH5"/>
    <mergeCell ref="GI5:GM5"/>
    <mergeCell ref="GN5:GR5"/>
    <mergeCell ref="GS5:GW5"/>
    <mergeCell ref="GX5:HB5"/>
    <mergeCell ref="HC5:HG5"/>
    <mergeCell ref="FE5:FI5"/>
    <mergeCell ref="CR5:CV5"/>
    <mergeCell ref="CW5:DA5"/>
    <mergeCell ref="DB5:DF5"/>
    <mergeCell ref="DG5:DK5"/>
    <mergeCell ref="DV5:DZ5"/>
    <mergeCell ref="EA5:EE5"/>
    <mergeCell ref="EF5:EJ5"/>
    <mergeCell ref="EK5:EO5"/>
    <mergeCell ref="EU5:EY5"/>
    <mergeCell ref="AT5:AX5"/>
    <mergeCell ref="AY5:BC5"/>
    <mergeCell ref="DL5:DP5"/>
    <mergeCell ref="DQ5:DU5"/>
    <mergeCell ref="BN5:BR5"/>
    <mergeCell ref="BS5:BW5"/>
    <mergeCell ref="BX5:CB5"/>
    <mergeCell ref="CC5:CG5"/>
    <mergeCell ref="CH5:CL5"/>
    <mergeCell ref="CM5:CQ5"/>
    <mergeCell ref="BD5:BH5"/>
    <mergeCell ref="BI5:BM5"/>
    <mergeCell ref="F5:J5"/>
    <mergeCell ref="K5:O5"/>
    <mergeCell ref="P5:T5"/>
    <mergeCell ref="U5:Y5"/>
    <mergeCell ref="Z5:AD5"/>
    <mergeCell ref="AE5:AI5"/>
    <mergeCell ref="AJ5:AN5"/>
    <mergeCell ref="AO5:AS5"/>
    <mergeCell ref="A13:A24"/>
    <mergeCell ref="A3:E3"/>
    <mergeCell ref="A4:E4"/>
    <mergeCell ref="D1:E1"/>
    <mergeCell ref="D6:E7"/>
    <mergeCell ref="A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rowBreaks count="1" manualBreakCount="1">
    <brk id="2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0">
      <selection activeCell="I10" sqref="I10:J10"/>
    </sheetView>
  </sheetViews>
  <sheetFormatPr defaultColWidth="9.00390625" defaultRowHeight="12.75"/>
  <cols>
    <col min="1" max="1" width="21.25390625" style="0" customWidth="1"/>
    <col min="2" max="2" width="5.125" style="0" customWidth="1"/>
    <col min="3" max="3" width="9.125" style="0" customWidth="1"/>
    <col min="4" max="4" width="7.00390625" style="0" bestFit="1" customWidth="1"/>
    <col min="5" max="5" width="8.125" style="0" customWidth="1"/>
    <col min="6" max="7" width="7.00390625" style="0" bestFit="1" customWidth="1"/>
    <col min="8" max="8" width="7.625" style="0" customWidth="1"/>
    <col min="9" max="9" width="7.125" style="0" customWidth="1"/>
    <col min="10" max="10" width="7.00390625" style="0" bestFit="1" customWidth="1"/>
  </cols>
  <sheetData>
    <row r="1" spans="8:10" ht="15.75">
      <c r="H1" s="53" t="s">
        <v>21</v>
      </c>
      <c r="I1" s="53"/>
      <c r="J1" s="53"/>
    </row>
    <row r="2" spans="1:10" ht="15.7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52" t="s">
        <v>22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.75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52" t="s">
        <v>24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.75">
      <c r="A6" s="52" t="s">
        <v>25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6.5" thickBot="1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ht="12.75">
      <c r="A8" s="9" t="s">
        <v>26</v>
      </c>
      <c r="B8" s="10" t="s">
        <v>27</v>
      </c>
      <c r="C8" s="54" t="s">
        <v>28</v>
      </c>
      <c r="D8" s="70"/>
      <c r="E8" s="10" t="s">
        <v>29</v>
      </c>
      <c r="F8" s="54" t="s">
        <v>30</v>
      </c>
      <c r="G8" s="69"/>
      <c r="H8" s="70"/>
      <c r="I8" s="54" t="s">
        <v>31</v>
      </c>
      <c r="J8" s="70"/>
    </row>
    <row r="9" spans="1:10" ht="12.75">
      <c r="A9" s="11" t="s">
        <v>32</v>
      </c>
      <c r="B9" s="12" t="s">
        <v>33</v>
      </c>
      <c r="C9" s="71" t="s">
        <v>34</v>
      </c>
      <c r="D9" s="73"/>
      <c r="E9" s="12" t="s">
        <v>35</v>
      </c>
      <c r="F9" s="71"/>
      <c r="G9" s="72"/>
      <c r="H9" s="73"/>
      <c r="I9" s="71" t="s">
        <v>36</v>
      </c>
      <c r="J9" s="73"/>
    </row>
    <row r="10" spans="1:10" ht="12.75">
      <c r="A10" s="11" t="s">
        <v>37</v>
      </c>
      <c r="B10" s="12" t="s">
        <v>38</v>
      </c>
      <c r="C10" s="58"/>
      <c r="D10" s="59"/>
      <c r="E10" s="6"/>
      <c r="F10" s="71"/>
      <c r="G10" s="72"/>
      <c r="H10" s="73"/>
      <c r="I10" s="58"/>
      <c r="J10" s="59"/>
    </row>
    <row r="11" spans="1:10" ht="12.75" customHeight="1" thickBot="1">
      <c r="A11" s="11" t="s">
        <v>39</v>
      </c>
      <c r="B11" s="12" t="s">
        <v>40</v>
      </c>
      <c r="C11" s="60"/>
      <c r="D11" s="61"/>
      <c r="E11" s="3"/>
      <c r="F11" s="74"/>
      <c r="G11" s="75"/>
      <c r="H11" s="76"/>
      <c r="I11" s="60"/>
      <c r="J11" s="61"/>
    </row>
    <row r="12" spans="1:10" ht="12.75">
      <c r="A12" s="11" t="s">
        <v>41</v>
      </c>
      <c r="B12" s="6"/>
      <c r="C12" s="62" t="s">
        <v>84</v>
      </c>
      <c r="D12" s="62" t="s">
        <v>85</v>
      </c>
      <c r="E12" s="62" t="s">
        <v>86</v>
      </c>
      <c r="F12" s="12" t="s">
        <v>42</v>
      </c>
      <c r="G12" s="12" t="s">
        <v>42</v>
      </c>
      <c r="H12" s="12" t="s">
        <v>42</v>
      </c>
      <c r="I12" s="12" t="s">
        <v>43</v>
      </c>
      <c r="J12" s="12" t="s">
        <v>44</v>
      </c>
    </row>
    <row r="13" spans="1:10" ht="12.75">
      <c r="A13" s="5"/>
      <c r="B13" s="6"/>
      <c r="C13" s="63"/>
      <c r="D13" s="63"/>
      <c r="E13" s="63"/>
      <c r="F13" s="12">
        <v>2015</v>
      </c>
      <c r="G13" s="12">
        <v>2016</v>
      </c>
      <c r="H13" s="12">
        <v>2017</v>
      </c>
      <c r="I13" s="12" t="s">
        <v>45</v>
      </c>
      <c r="J13" s="12" t="s">
        <v>46</v>
      </c>
    </row>
    <row r="14" spans="1:10" ht="12.75">
      <c r="A14" s="5"/>
      <c r="B14" s="6"/>
      <c r="C14" s="63"/>
      <c r="D14" s="63"/>
      <c r="E14" s="63"/>
      <c r="F14" s="12" t="s">
        <v>87</v>
      </c>
      <c r="G14" s="12" t="s">
        <v>87</v>
      </c>
      <c r="H14" s="12" t="s">
        <v>87</v>
      </c>
      <c r="I14" s="6"/>
      <c r="J14" s="12" t="s">
        <v>47</v>
      </c>
    </row>
    <row r="15" spans="1:10" ht="13.5" thickBot="1">
      <c r="A15" s="7"/>
      <c r="B15" s="3"/>
      <c r="C15" s="64"/>
      <c r="D15" s="64"/>
      <c r="E15" s="64"/>
      <c r="F15" s="18"/>
      <c r="G15" s="18"/>
      <c r="H15" s="18"/>
      <c r="I15" s="3"/>
      <c r="J15" s="3"/>
    </row>
    <row r="16" spans="1:10" ht="13.5" thickBot="1">
      <c r="A16" s="14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</row>
    <row r="17" spans="1:10" ht="89.25" customHeight="1" thickBot="1">
      <c r="A17" s="15" t="s">
        <v>58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56.25" customHeight="1" thickBot="1">
      <c r="A18" s="15" t="s">
        <v>69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68.25" customHeight="1" thickBot="1">
      <c r="A19" s="15" t="s">
        <v>73</v>
      </c>
      <c r="B19" s="13"/>
      <c r="C19" s="1"/>
      <c r="D19" s="1"/>
      <c r="E19" s="1"/>
      <c r="F19" s="1"/>
      <c r="G19" s="1"/>
      <c r="H19" s="1"/>
      <c r="I19" s="1"/>
      <c r="J19" s="1"/>
    </row>
    <row r="20" spans="1:10" ht="14.25" thickBot="1">
      <c r="A20" s="15" t="s">
        <v>48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45.75" thickBot="1">
      <c r="A21" s="15" t="s">
        <v>76</v>
      </c>
      <c r="B21" s="13" t="s">
        <v>67</v>
      </c>
      <c r="C21" s="31">
        <v>3.033</v>
      </c>
      <c r="D21" s="31">
        <v>3.033</v>
      </c>
      <c r="E21" s="31">
        <v>0</v>
      </c>
      <c r="F21" s="31">
        <v>0</v>
      </c>
      <c r="G21" s="31">
        <v>0</v>
      </c>
      <c r="H21" s="31">
        <v>0</v>
      </c>
      <c r="I21" s="31">
        <v>3.033</v>
      </c>
      <c r="J21" s="34">
        <v>2013</v>
      </c>
    </row>
    <row r="22" spans="1:10" ht="23.25" thickBot="1">
      <c r="A22" s="15" t="s">
        <v>49</v>
      </c>
      <c r="B22" s="13" t="s">
        <v>67</v>
      </c>
      <c r="C22" s="31">
        <f aca="true" t="shared" si="0" ref="C22:H22">C21</f>
        <v>3.033</v>
      </c>
      <c r="D22" s="31">
        <f t="shared" si="0"/>
        <v>3.033</v>
      </c>
      <c r="E22" s="31">
        <f t="shared" si="0"/>
        <v>0</v>
      </c>
      <c r="F22" s="31">
        <f t="shared" si="0"/>
        <v>0</v>
      </c>
      <c r="G22" s="31">
        <f t="shared" si="0"/>
        <v>0</v>
      </c>
      <c r="H22" s="31">
        <f t="shared" si="0"/>
        <v>0</v>
      </c>
      <c r="I22" s="31"/>
      <c r="J22" s="31"/>
    </row>
    <row r="23" spans="1:10" ht="68.25" thickBot="1">
      <c r="A23" s="15" t="s">
        <v>74</v>
      </c>
      <c r="B23" s="13"/>
      <c r="C23" s="32"/>
      <c r="D23" s="1"/>
      <c r="E23" s="1"/>
      <c r="F23" s="1"/>
      <c r="G23" s="1"/>
      <c r="H23" s="1"/>
      <c r="I23" s="1"/>
      <c r="J23" s="1"/>
    </row>
    <row r="24" spans="1:10" ht="14.25" thickBot="1">
      <c r="A24" s="15" t="s">
        <v>48</v>
      </c>
      <c r="B24" s="1"/>
      <c r="C24" s="32"/>
      <c r="D24" s="1"/>
      <c r="E24" s="1"/>
      <c r="F24" s="1"/>
      <c r="G24" s="1"/>
      <c r="H24" s="1"/>
      <c r="I24" s="1"/>
      <c r="J24" s="1"/>
    </row>
    <row r="25" spans="1:10" ht="45" customHeight="1" thickBot="1">
      <c r="A25" s="25" t="s">
        <v>75</v>
      </c>
      <c r="B25" s="28" t="s">
        <v>67</v>
      </c>
      <c r="C25" s="40">
        <v>34.568</v>
      </c>
      <c r="D25" s="40">
        <v>23.122</v>
      </c>
      <c r="E25" s="40">
        <v>23.3</v>
      </c>
      <c r="F25" s="40">
        <v>0</v>
      </c>
      <c r="G25" s="40">
        <v>0</v>
      </c>
      <c r="H25" s="40">
        <v>0</v>
      </c>
      <c r="I25" s="40">
        <v>23.3</v>
      </c>
      <c r="J25" s="41">
        <v>2014</v>
      </c>
    </row>
    <row r="26" spans="1:10" ht="23.25" thickBot="1">
      <c r="A26" s="15" t="s">
        <v>49</v>
      </c>
      <c r="B26" s="13" t="s">
        <v>67</v>
      </c>
      <c r="C26" s="31">
        <f aca="true" t="shared" si="1" ref="C26:H26">C25</f>
        <v>34.568</v>
      </c>
      <c r="D26" s="31">
        <f t="shared" si="1"/>
        <v>23.122</v>
      </c>
      <c r="E26" s="31">
        <f t="shared" si="1"/>
        <v>23.3</v>
      </c>
      <c r="F26" s="31">
        <f t="shared" si="1"/>
        <v>0</v>
      </c>
      <c r="G26" s="31">
        <f t="shared" si="1"/>
        <v>0</v>
      </c>
      <c r="H26" s="31">
        <f t="shared" si="1"/>
        <v>0</v>
      </c>
      <c r="I26" s="31"/>
      <c r="J26" s="31"/>
    </row>
    <row r="27" spans="1:10" ht="124.5" thickBot="1">
      <c r="A27" s="15" t="s">
        <v>89</v>
      </c>
      <c r="B27" s="13"/>
      <c r="C27" s="32"/>
      <c r="D27" s="1"/>
      <c r="E27" s="1"/>
      <c r="F27" s="1"/>
      <c r="G27" s="1"/>
      <c r="H27" s="1"/>
      <c r="I27" s="1"/>
      <c r="J27" s="1"/>
    </row>
    <row r="28" spans="1:10" ht="14.25" thickBot="1">
      <c r="A28" s="15" t="s">
        <v>48</v>
      </c>
      <c r="B28" s="2"/>
      <c r="C28" s="32"/>
      <c r="D28" s="1"/>
      <c r="E28" s="1"/>
      <c r="F28" s="1"/>
      <c r="G28" s="1"/>
      <c r="H28" s="1"/>
      <c r="I28" s="1"/>
      <c r="J28" s="1"/>
    </row>
    <row r="29" spans="1:10" ht="45.75" thickBot="1">
      <c r="A29" s="15" t="s">
        <v>88</v>
      </c>
      <c r="B29" s="13" t="s">
        <v>67</v>
      </c>
      <c r="C29" s="31">
        <v>236.2</v>
      </c>
      <c r="D29" s="31">
        <v>169.734</v>
      </c>
      <c r="E29" s="31">
        <v>183.701</v>
      </c>
      <c r="F29" s="31">
        <v>0</v>
      </c>
      <c r="G29" s="31">
        <v>0</v>
      </c>
      <c r="H29" s="31">
        <v>0</v>
      </c>
      <c r="I29" s="31">
        <f>E29</f>
        <v>183.701</v>
      </c>
      <c r="J29" s="34">
        <v>2014</v>
      </c>
    </row>
    <row r="30" spans="1:10" ht="23.25" thickBot="1">
      <c r="A30" s="15" t="s">
        <v>49</v>
      </c>
      <c r="B30" s="13" t="s">
        <v>67</v>
      </c>
      <c r="C30" s="31">
        <f aca="true" t="shared" si="2" ref="C30:H30">C29</f>
        <v>236.2</v>
      </c>
      <c r="D30" s="31">
        <f t="shared" si="2"/>
        <v>169.734</v>
      </c>
      <c r="E30" s="31">
        <f t="shared" si="2"/>
        <v>183.701</v>
      </c>
      <c r="F30" s="31">
        <f t="shared" si="2"/>
        <v>0</v>
      </c>
      <c r="G30" s="31">
        <f t="shared" si="2"/>
        <v>0</v>
      </c>
      <c r="H30" s="31">
        <f t="shared" si="2"/>
        <v>0</v>
      </c>
      <c r="I30" s="1"/>
      <c r="J30" s="1"/>
    </row>
    <row r="31" spans="1:10" ht="158.25" thickBot="1">
      <c r="A31" s="15" t="s">
        <v>93</v>
      </c>
      <c r="B31" s="13"/>
      <c r="C31" s="33"/>
      <c r="D31" s="4"/>
      <c r="E31" s="4"/>
      <c r="F31" s="4"/>
      <c r="G31" s="4"/>
      <c r="H31" s="4"/>
      <c r="I31" s="4"/>
      <c r="J31" s="4"/>
    </row>
    <row r="32" spans="1:10" ht="14.25" thickBot="1">
      <c r="A32" s="15" t="s">
        <v>48</v>
      </c>
      <c r="B32" s="2"/>
      <c r="C32" s="32"/>
      <c r="D32" s="1"/>
      <c r="E32" s="1"/>
      <c r="F32" s="1"/>
      <c r="G32" s="1"/>
      <c r="H32" s="1"/>
      <c r="I32" s="1"/>
      <c r="J32" s="1"/>
    </row>
    <row r="33" spans="1:10" ht="57" thickBot="1">
      <c r="A33" s="15" t="s">
        <v>90</v>
      </c>
      <c r="B33" s="13" t="s">
        <v>67</v>
      </c>
      <c r="C33" s="31">
        <v>44.957</v>
      </c>
      <c r="D33" s="31">
        <v>44.957</v>
      </c>
      <c r="E33" s="31">
        <v>0</v>
      </c>
      <c r="F33" s="31">
        <v>0</v>
      </c>
      <c r="G33" s="31">
        <v>0</v>
      </c>
      <c r="H33" s="31">
        <v>0</v>
      </c>
      <c r="I33" s="31">
        <v>44.957</v>
      </c>
      <c r="J33" s="34">
        <v>2013</v>
      </c>
    </row>
    <row r="34" spans="1:10" ht="57" thickBot="1">
      <c r="A34" s="15" t="s">
        <v>91</v>
      </c>
      <c r="B34" s="13" t="s">
        <v>67</v>
      </c>
      <c r="C34" s="31">
        <v>25.409</v>
      </c>
      <c r="D34" s="31">
        <v>25.409</v>
      </c>
      <c r="E34" s="31">
        <v>0</v>
      </c>
      <c r="F34" s="31">
        <v>0</v>
      </c>
      <c r="G34" s="31">
        <v>0</v>
      </c>
      <c r="H34" s="31">
        <v>0</v>
      </c>
      <c r="I34" s="31">
        <v>25.409</v>
      </c>
      <c r="J34" s="34">
        <v>2013</v>
      </c>
    </row>
    <row r="35" spans="1:10" ht="23.25" thickBot="1">
      <c r="A35" s="15" t="s">
        <v>49</v>
      </c>
      <c r="B35" s="13" t="s">
        <v>67</v>
      </c>
      <c r="C35" s="31">
        <f aca="true" t="shared" si="3" ref="C35:H35">C33+C34</f>
        <v>70.366</v>
      </c>
      <c r="D35" s="31">
        <f t="shared" si="3"/>
        <v>70.366</v>
      </c>
      <c r="E35" s="31">
        <f t="shared" si="3"/>
        <v>0</v>
      </c>
      <c r="F35" s="31">
        <f t="shared" si="3"/>
        <v>0</v>
      </c>
      <c r="G35" s="31">
        <f t="shared" si="3"/>
        <v>0</v>
      </c>
      <c r="H35" s="31">
        <f t="shared" si="3"/>
        <v>0</v>
      </c>
      <c r="I35" s="1"/>
      <c r="J35" s="1"/>
    </row>
    <row r="36" spans="1:10" ht="158.25" thickBot="1">
      <c r="A36" s="15" t="s">
        <v>92</v>
      </c>
      <c r="B36" s="13"/>
      <c r="C36" s="31"/>
      <c r="D36" s="31"/>
      <c r="E36" s="31"/>
      <c r="F36" s="31"/>
      <c r="G36" s="31"/>
      <c r="H36" s="31"/>
      <c r="I36" s="1"/>
      <c r="J36" s="1"/>
    </row>
    <row r="37" spans="1:10" ht="14.25" thickBot="1">
      <c r="A37" s="15" t="s">
        <v>48</v>
      </c>
      <c r="B37" s="13"/>
      <c r="C37" s="31"/>
      <c r="D37" s="31"/>
      <c r="E37" s="31"/>
      <c r="F37" s="31"/>
      <c r="G37" s="31"/>
      <c r="H37" s="31"/>
      <c r="I37" s="1"/>
      <c r="J37" s="1"/>
    </row>
    <row r="38" spans="1:10" ht="45.75" thickBot="1">
      <c r="A38" s="15" t="s">
        <v>100</v>
      </c>
      <c r="B38" s="13" t="s">
        <v>67</v>
      </c>
      <c r="C38" s="31">
        <v>212.932</v>
      </c>
      <c r="D38" s="31">
        <v>187.982</v>
      </c>
      <c r="E38" s="31">
        <v>0</v>
      </c>
      <c r="F38" s="31">
        <v>0</v>
      </c>
      <c r="G38" s="31">
        <v>0</v>
      </c>
      <c r="H38" s="31">
        <v>0</v>
      </c>
      <c r="I38" s="31">
        <v>187.982</v>
      </c>
      <c r="J38" s="34">
        <v>2013</v>
      </c>
    </row>
    <row r="39" spans="1:10" ht="57" thickBot="1">
      <c r="A39" s="15" t="s">
        <v>102</v>
      </c>
      <c r="B39" s="13" t="s">
        <v>67</v>
      </c>
      <c r="C39" s="31">
        <v>200.352</v>
      </c>
      <c r="D39" s="31">
        <v>200.352</v>
      </c>
      <c r="E39" s="31">
        <f>115.264/1000</f>
        <v>0.11526399999999999</v>
      </c>
      <c r="F39" s="31">
        <v>0</v>
      </c>
      <c r="G39" s="31">
        <v>0</v>
      </c>
      <c r="H39" s="31">
        <v>0</v>
      </c>
      <c r="I39" s="31">
        <f>115.264/1000</f>
        <v>0.11526399999999999</v>
      </c>
      <c r="J39" s="34">
        <v>2014</v>
      </c>
    </row>
    <row r="40" spans="1:10" ht="57" thickBot="1">
      <c r="A40" s="15" t="s">
        <v>103</v>
      </c>
      <c r="B40" s="13" t="s">
        <v>67</v>
      </c>
      <c r="C40" s="31">
        <v>135.615</v>
      </c>
      <c r="D40" s="31">
        <v>135.615</v>
      </c>
      <c r="E40" s="31">
        <v>100.006</v>
      </c>
      <c r="F40" s="31">
        <v>0</v>
      </c>
      <c r="G40" s="31">
        <v>0</v>
      </c>
      <c r="H40" s="31">
        <v>0</v>
      </c>
      <c r="I40" s="31">
        <v>100.006</v>
      </c>
      <c r="J40" s="34">
        <v>2014</v>
      </c>
    </row>
    <row r="41" spans="1:10" ht="90.75" thickBot="1">
      <c r="A41" s="15" t="s">
        <v>101</v>
      </c>
      <c r="B41" s="13" t="s">
        <v>67</v>
      </c>
      <c r="C41" s="31">
        <v>135.754</v>
      </c>
      <c r="D41" s="31">
        <v>135.754</v>
      </c>
      <c r="E41" s="31">
        <v>36.074</v>
      </c>
      <c r="F41" s="31">
        <v>0</v>
      </c>
      <c r="G41" s="31">
        <v>0</v>
      </c>
      <c r="H41" s="31">
        <v>0</v>
      </c>
      <c r="I41" s="31">
        <v>36.074</v>
      </c>
      <c r="J41" s="34">
        <v>2014</v>
      </c>
    </row>
    <row r="42" spans="1:10" ht="23.25" thickBot="1">
      <c r="A42" s="15" t="s">
        <v>49</v>
      </c>
      <c r="B42" s="13"/>
      <c r="C42" s="31">
        <f aca="true" t="shared" si="4" ref="C42:H42">C40+C38+C39+C41</f>
        <v>684.653</v>
      </c>
      <c r="D42" s="31">
        <f t="shared" si="4"/>
        <v>659.703</v>
      </c>
      <c r="E42" s="31">
        <f t="shared" si="4"/>
        <v>136.195264</v>
      </c>
      <c r="F42" s="31">
        <f t="shared" si="4"/>
        <v>0</v>
      </c>
      <c r="G42" s="31">
        <f t="shared" si="4"/>
        <v>0</v>
      </c>
      <c r="H42" s="31">
        <f t="shared" si="4"/>
        <v>0</v>
      </c>
      <c r="I42" s="1"/>
      <c r="J42" s="1"/>
    </row>
    <row r="43" spans="1:10" ht="124.5" thickBot="1">
      <c r="A43" s="15" t="s">
        <v>94</v>
      </c>
      <c r="B43" s="13"/>
      <c r="C43" s="31"/>
      <c r="D43" s="1"/>
      <c r="E43" s="1"/>
      <c r="F43" s="1"/>
      <c r="G43" s="1"/>
      <c r="H43" s="1"/>
      <c r="I43" s="1"/>
      <c r="J43" s="1"/>
    </row>
    <row r="44" spans="1:10" ht="14.25" thickBot="1">
      <c r="A44" s="15" t="s">
        <v>48</v>
      </c>
      <c r="B44" s="2"/>
      <c r="C44" s="31"/>
      <c r="D44" s="1"/>
      <c r="E44" s="31"/>
      <c r="F44" s="1"/>
      <c r="G44" s="1"/>
      <c r="H44" s="1"/>
      <c r="I44" s="1"/>
      <c r="J44" s="1"/>
    </row>
    <row r="45" spans="1:10" ht="57" thickBot="1">
      <c r="A45" s="15" t="s">
        <v>95</v>
      </c>
      <c r="B45" s="13" t="s">
        <v>67</v>
      </c>
      <c r="C45" s="31">
        <v>8.513</v>
      </c>
      <c r="D45" s="31">
        <v>8.513</v>
      </c>
      <c r="E45" s="31">
        <v>61</v>
      </c>
      <c r="F45" s="31">
        <v>336.8</v>
      </c>
      <c r="G45" s="31">
        <v>0</v>
      </c>
      <c r="H45" s="31">
        <v>0</v>
      </c>
      <c r="I45" s="31">
        <v>336.8</v>
      </c>
      <c r="J45" s="34">
        <v>2015</v>
      </c>
    </row>
    <row r="46" spans="1:10" ht="57" thickBot="1">
      <c r="A46" s="15" t="s">
        <v>96</v>
      </c>
      <c r="B46" s="13" t="s">
        <v>67</v>
      </c>
      <c r="C46" s="31">
        <f>1.38/1000</f>
        <v>0.00138</v>
      </c>
      <c r="D46" s="31">
        <f>1.38/1000</f>
        <v>0.00138</v>
      </c>
      <c r="E46" s="31">
        <v>5.5</v>
      </c>
      <c r="F46" s="31">
        <v>160</v>
      </c>
      <c r="G46" s="31">
        <v>234</v>
      </c>
      <c r="H46" s="31">
        <v>0</v>
      </c>
      <c r="I46" s="31">
        <v>234</v>
      </c>
      <c r="J46" s="34">
        <v>2016</v>
      </c>
    </row>
    <row r="47" spans="1:10" ht="23.25" thickBot="1">
      <c r="A47" s="15" t="s">
        <v>49</v>
      </c>
      <c r="B47" s="13" t="s">
        <v>67</v>
      </c>
      <c r="C47" s="31">
        <f aca="true" t="shared" si="5" ref="C47:H47">C45+C46</f>
        <v>8.51438</v>
      </c>
      <c r="D47" s="31">
        <f t="shared" si="5"/>
        <v>8.51438</v>
      </c>
      <c r="E47" s="31">
        <f t="shared" si="5"/>
        <v>66.5</v>
      </c>
      <c r="F47" s="31">
        <f t="shared" si="5"/>
        <v>496.8</v>
      </c>
      <c r="G47" s="31">
        <f t="shared" si="5"/>
        <v>234</v>
      </c>
      <c r="H47" s="31">
        <f t="shared" si="5"/>
        <v>0</v>
      </c>
      <c r="I47" s="1"/>
      <c r="J47" s="1"/>
    </row>
    <row r="48" spans="1:10" ht="180.75" thickBot="1">
      <c r="A48" s="15" t="s">
        <v>97</v>
      </c>
      <c r="B48" s="13"/>
      <c r="C48" s="31"/>
      <c r="D48" s="1"/>
      <c r="E48" s="1"/>
      <c r="F48" s="1"/>
      <c r="G48" s="1"/>
      <c r="H48" s="1"/>
      <c r="I48" s="1"/>
      <c r="J48" s="1"/>
    </row>
    <row r="49" spans="1:10" ht="14.25" thickBot="1">
      <c r="A49" s="15" t="s">
        <v>48</v>
      </c>
      <c r="B49" s="2"/>
      <c r="C49" s="31"/>
      <c r="D49" s="1"/>
      <c r="E49" s="31"/>
      <c r="F49" s="1"/>
      <c r="G49" s="1"/>
      <c r="H49" s="1"/>
      <c r="I49" s="1"/>
      <c r="J49" s="1"/>
    </row>
    <row r="50" spans="1:10" ht="102" thickBot="1">
      <c r="A50" s="15" t="s">
        <v>98</v>
      </c>
      <c r="B50" s="13" t="s">
        <v>67</v>
      </c>
      <c r="C50" s="31">
        <f>526.4/1000</f>
        <v>0.5264</v>
      </c>
      <c r="D50" s="31">
        <f>526.4/1000</f>
        <v>0.5264</v>
      </c>
      <c r="E50" s="31">
        <v>0</v>
      </c>
      <c r="F50" s="31">
        <v>0</v>
      </c>
      <c r="G50" s="31">
        <v>0</v>
      </c>
      <c r="H50" s="31">
        <v>0</v>
      </c>
      <c r="I50" s="31">
        <f>526.4/1000</f>
        <v>0.5264</v>
      </c>
      <c r="J50" s="34">
        <v>2013</v>
      </c>
    </row>
    <row r="51" spans="1:10" ht="102" thickBot="1">
      <c r="A51" s="15" t="s">
        <v>99</v>
      </c>
      <c r="B51" s="13" t="s">
        <v>67</v>
      </c>
      <c r="C51" s="31">
        <f>98.83/1000</f>
        <v>0.09883</v>
      </c>
      <c r="D51" s="31">
        <f>98.83/1000</f>
        <v>0.09883</v>
      </c>
      <c r="E51" s="31">
        <v>0</v>
      </c>
      <c r="F51" s="31">
        <v>0</v>
      </c>
      <c r="G51" s="31">
        <v>0</v>
      </c>
      <c r="H51" s="31">
        <v>0</v>
      </c>
      <c r="I51" s="31">
        <f>98.83/1000</f>
        <v>0.09883</v>
      </c>
      <c r="J51" s="34">
        <v>2013</v>
      </c>
    </row>
    <row r="52" spans="1:10" ht="23.25" thickBot="1">
      <c r="A52" s="21" t="s">
        <v>49</v>
      </c>
      <c r="B52" s="36" t="s">
        <v>67</v>
      </c>
      <c r="C52" s="47">
        <f>C51+C50</f>
        <v>0.62523</v>
      </c>
      <c r="D52" s="47">
        <v>2.936</v>
      </c>
      <c r="E52" s="47">
        <f>E51+E50</f>
        <v>0</v>
      </c>
      <c r="F52" s="47">
        <f>F51+F50</f>
        <v>0</v>
      </c>
      <c r="G52" s="47">
        <f>G51+G50</f>
        <v>0</v>
      </c>
      <c r="H52" s="47">
        <f>H51+H50</f>
        <v>0</v>
      </c>
      <c r="I52" s="4"/>
      <c r="J52" s="4"/>
    </row>
    <row r="53" spans="1:10" ht="22.5">
      <c r="A53" s="16" t="s">
        <v>50</v>
      </c>
      <c r="B53" s="62" t="s">
        <v>67</v>
      </c>
      <c r="C53" s="67">
        <f aca="true" t="shared" si="6" ref="C53:H53">C52+C47+C35+C30+C26+C22+C42</f>
        <v>1037.9596099999999</v>
      </c>
      <c r="D53" s="67">
        <f t="shared" si="6"/>
        <v>937.4083800000001</v>
      </c>
      <c r="E53" s="67">
        <f t="shared" si="6"/>
        <v>409.696264</v>
      </c>
      <c r="F53" s="67">
        <f t="shared" si="6"/>
        <v>496.8</v>
      </c>
      <c r="G53" s="67">
        <f t="shared" si="6"/>
        <v>234</v>
      </c>
      <c r="H53" s="67">
        <f t="shared" si="6"/>
        <v>0</v>
      </c>
      <c r="I53" s="65"/>
      <c r="J53" s="65"/>
    </row>
    <row r="54" spans="1:10" ht="23.25" thickBot="1">
      <c r="A54" s="15" t="s">
        <v>51</v>
      </c>
      <c r="B54" s="64"/>
      <c r="C54" s="68"/>
      <c r="D54" s="68"/>
      <c r="E54" s="68"/>
      <c r="F54" s="68"/>
      <c r="G54" s="68"/>
      <c r="H54" s="68"/>
      <c r="I54" s="66"/>
      <c r="J54" s="66"/>
    </row>
    <row r="57" ht="12.75" customHeight="1"/>
    <row r="58" ht="12" customHeight="1"/>
  </sheetData>
  <sheetProtection/>
  <mergeCells count="28">
    <mergeCell ref="H1:J1"/>
    <mergeCell ref="A2:J2"/>
    <mergeCell ref="C8:D8"/>
    <mergeCell ref="C9:D9"/>
    <mergeCell ref="A3:J3"/>
    <mergeCell ref="A4:J4"/>
    <mergeCell ref="A5:J5"/>
    <mergeCell ref="A6:J6"/>
    <mergeCell ref="B53:B54"/>
    <mergeCell ref="C53:C54"/>
    <mergeCell ref="D53:D54"/>
    <mergeCell ref="E53:E54"/>
    <mergeCell ref="C10:D10"/>
    <mergeCell ref="A7:J7"/>
    <mergeCell ref="C11:D11"/>
    <mergeCell ref="F8:H11"/>
    <mergeCell ref="I8:J8"/>
    <mergeCell ref="I9:J9"/>
    <mergeCell ref="I10:J10"/>
    <mergeCell ref="I11:J11"/>
    <mergeCell ref="C12:C15"/>
    <mergeCell ref="D12:D15"/>
    <mergeCell ref="E12:E15"/>
    <mergeCell ref="J53:J54"/>
    <mergeCell ref="F53:F54"/>
    <mergeCell ref="G53:G54"/>
    <mergeCell ref="H53:H54"/>
    <mergeCell ref="I53:I5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H1" sqref="H1:J1"/>
    </sheetView>
  </sheetViews>
  <sheetFormatPr defaultColWidth="9.00390625" defaultRowHeight="12.75"/>
  <cols>
    <col min="1" max="1" width="26.625" style="0" customWidth="1"/>
    <col min="2" max="3" width="6.00390625" style="0" bestFit="1" customWidth="1"/>
    <col min="4" max="4" width="6.00390625" style="0" customWidth="1"/>
    <col min="5" max="5" width="7.00390625" style="0" customWidth="1"/>
    <col min="6" max="8" width="7.00390625" style="0" bestFit="1" customWidth="1"/>
    <col min="9" max="9" width="6.00390625" style="0" bestFit="1" customWidth="1"/>
    <col min="10" max="10" width="7.00390625" style="0" bestFit="1" customWidth="1"/>
  </cols>
  <sheetData>
    <row r="1" spans="8:10" ht="15.75">
      <c r="H1" s="53" t="s">
        <v>53</v>
      </c>
      <c r="I1" s="53"/>
      <c r="J1" s="53"/>
    </row>
    <row r="2" spans="1:256" s="8" customFormat="1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10" ht="15.75">
      <c r="A3" s="52" t="s">
        <v>22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.75">
      <c r="A4" s="52" t="s">
        <v>54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52" t="s">
        <v>55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.75">
      <c r="A6" s="52" t="s">
        <v>25</v>
      </c>
      <c r="B6" s="52"/>
      <c r="C6" s="52"/>
      <c r="D6" s="52"/>
      <c r="E6" s="52"/>
      <c r="F6" s="52"/>
      <c r="G6" s="52"/>
      <c r="H6" s="52"/>
      <c r="I6" s="52"/>
      <c r="J6" s="52"/>
    </row>
    <row r="7" spans="1:256" ht="16.5" thickBo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10" ht="12.75" customHeight="1">
      <c r="A8" s="9" t="s">
        <v>26</v>
      </c>
      <c r="B8" s="10" t="s">
        <v>27</v>
      </c>
      <c r="C8" s="54" t="s">
        <v>28</v>
      </c>
      <c r="D8" s="70"/>
      <c r="E8" s="10" t="s">
        <v>29</v>
      </c>
      <c r="F8" s="54" t="s">
        <v>30</v>
      </c>
      <c r="G8" s="81"/>
      <c r="H8" s="55"/>
      <c r="I8" s="54" t="s">
        <v>31</v>
      </c>
      <c r="J8" s="70"/>
    </row>
    <row r="9" spans="1:10" ht="12.75">
      <c r="A9" s="11" t="s">
        <v>32</v>
      </c>
      <c r="B9" s="12" t="s">
        <v>33</v>
      </c>
      <c r="C9" s="71" t="s">
        <v>34</v>
      </c>
      <c r="D9" s="73"/>
      <c r="E9" s="12" t="s">
        <v>35</v>
      </c>
      <c r="F9" s="82"/>
      <c r="G9" s="83"/>
      <c r="H9" s="84"/>
      <c r="I9" s="71" t="s">
        <v>36</v>
      </c>
      <c r="J9" s="73"/>
    </row>
    <row r="10" spans="1:10" ht="12.75">
      <c r="A10" s="11" t="s">
        <v>56</v>
      </c>
      <c r="B10" s="12" t="s">
        <v>38</v>
      </c>
      <c r="C10" s="77"/>
      <c r="D10" s="78"/>
      <c r="E10" s="17"/>
      <c r="F10" s="82"/>
      <c r="G10" s="83"/>
      <c r="H10" s="84"/>
      <c r="I10" s="77"/>
      <c r="J10" s="78"/>
    </row>
    <row r="11" spans="1:10" ht="13.5" thickBot="1">
      <c r="A11" s="11" t="s">
        <v>39</v>
      </c>
      <c r="B11" s="12" t="s">
        <v>40</v>
      </c>
      <c r="C11" s="79"/>
      <c r="D11" s="80"/>
      <c r="E11" s="18"/>
      <c r="F11" s="56"/>
      <c r="G11" s="85"/>
      <c r="H11" s="57"/>
      <c r="I11" s="79"/>
      <c r="J11" s="80"/>
    </row>
    <row r="12" spans="1:10" ht="12.75">
      <c r="A12" s="11" t="s">
        <v>57</v>
      </c>
      <c r="B12" s="17"/>
      <c r="C12" s="62" t="s">
        <v>84</v>
      </c>
      <c r="D12" s="62" t="s">
        <v>85</v>
      </c>
      <c r="E12" s="62" t="s">
        <v>86</v>
      </c>
      <c r="F12" s="12" t="s">
        <v>42</v>
      </c>
      <c r="G12" s="12" t="s">
        <v>42</v>
      </c>
      <c r="H12" s="12" t="s">
        <v>42</v>
      </c>
      <c r="I12" s="12" t="s">
        <v>43</v>
      </c>
      <c r="J12" s="12" t="s">
        <v>44</v>
      </c>
    </row>
    <row r="13" spans="1:10" ht="12.75">
      <c r="A13" s="19"/>
      <c r="B13" s="17"/>
      <c r="C13" s="63"/>
      <c r="D13" s="63"/>
      <c r="E13" s="63"/>
      <c r="F13" s="12">
        <v>2015</v>
      </c>
      <c r="G13" s="12">
        <v>2016</v>
      </c>
      <c r="H13" s="12">
        <v>2017</v>
      </c>
      <c r="I13" s="12" t="s">
        <v>45</v>
      </c>
      <c r="J13" s="12" t="s">
        <v>46</v>
      </c>
    </row>
    <row r="14" spans="1:10" ht="12.75">
      <c r="A14" s="19"/>
      <c r="B14" s="17"/>
      <c r="C14" s="63"/>
      <c r="D14" s="63"/>
      <c r="E14" s="63"/>
      <c r="F14" s="12" t="s">
        <v>87</v>
      </c>
      <c r="G14" s="12" t="s">
        <v>87</v>
      </c>
      <c r="H14" s="12" t="s">
        <v>87</v>
      </c>
      <c r="I14" s="17"/>
      <c r="J14" s="12" t="s">
        <v>47</v>
      </c>
    </row>
    <row r="15" spans="1:10" ht="13.5" thickBot="1">
      <c r="A15" s="20"/>
      <c r="B15" s="18"/>
      <c r="C15" s="64"/>
      <c r="D15" s="64"/>
      <c r="E15" s="64"/>
      <c r="F15" s="18"/>
      <c r="G15" s="18"/>
      <c r="H15" s="18"/>
      <c r="I15" s="18"/>
      <c r="J15" s="18"/>
    </row>
    <row r="16" spans="1:10" ht="13.5" thickBot="1">
      <c r="A16" s="14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</row>
    <row r="17" spans="1:10" ht="79.5" customHeight="1" thickBot="1">
      <c r="A17" s="21" t="s">
        <v>58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80.25" customHeight="1" thickBot="1">
      <c r="A18" s="21" t="s">
        <v>59</v>
      </c>
      <c r="B18" s="21"/>
      <c r="C18" s="23"/>
      <c r="D18" s="23"/>
      <c r="E18" s="23"/>
      <c r="F18" s="23"/>
      <c r="G18" s="23"/>
      <c r="H18" s="23"/>
      <c r="I18" s="23"/>
      <c r="J18" s="23"/>
    </row>
    <row r="19" spans="1:10" ht="67.5" customHeight="1" thickBot="1">
      <c r="A19" s="25" t="s">
        <v>82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3.5" thickBot="1">
      <c r="A20" s="15" t="s">
        <v>48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1" ht="57" thickBot="1">
      <c r="A21" s="21" t="s">
        <v>60</v>
      </c>
      <c r="B21" s="13" t="s">
        <v>67</v>
      </c>
      <c r="C21" s="29">
        <v>6.5</v>
      </c>
      <c r="D21" s="29">
        <v>32.73</v>
      </c>
      <c r="E21" s="29">
        <v>21</v>
      </c>
      <c r="F21" s="29">
        <v>28</v>
      </c>
      <c r="G21" s="29">
        <v>30</v>
      </c>
      <c r="H21" s="27">
        <v>33</v>
      </c>
      <c r="I21" s="29">
        <v>33</v>
      </c>
      <c r="J21" s="13">
        <v>2017</v>
      </c>
      <c r="K21" s="48"/>
    </row>
    <row r="22" spans="1:10" ht="13.5" thickBot="1">
      <c r="A22" s="25" t="s">
        <v>49</v>
      </c>
      <c r="B22" s="28" t="s">
        <v>68</v>
      </c>
      <c r="C22" s="28" t="s">
        <v>68</v>
      </c>
      <c r="D22" s="28" t="s">
        <v>68</v>
      </c>
      <c r="E22" s="28" t="s">
        <v>68</v>
      </c>
      <c r="F22" s="28" t="s">
        <v>68</v>
      </c>
      <c r="G22" s="28" t="s">
        <v>68</v>
      </c>
      <c r="H22" s="28" t="s">
        <v>68</v>
      </c>
      <c r="I22" s="28"/>
      <c r="J22" s="28"/>
    </row>
    <row r="23" spans="1:10" ht="12.75">
      <c r="A23" s="24" t="s">
        <v>61</v>
      </c>
      <c r="B23" s="86" t="s">
        <v>68</v>
      </c>
      <c r="C23" s="86" t="s">
        <v>68</v>
      </c>
      <c r="D23" s="86" t="s">
        <v>68</v>
      </c>
      <c r="E23" s="86" t="s">
        <v>68</v>
      </c>
      <c r="F23" s="86" t="s">
        <v>68</v>
      </c>
      <c r="G23" s="86" t="s">
        <v>68</v>
      </c>
      <c r="H23" s="86" t="s">
        <v>68</v>
      </c>
      <c r="I23" s="86"/>
      <c r="J23" s="86"/>
    </row>
    <row r="24" spans="1:10" ht="13.5" thickBot="1">
      <c r="A24" s="25" t="s">
        <v>51</v>
      </c>
      <c r="B24" s="87"/>
      <c r="C24" s="87"/>
      <c r="D24" s="87"/>
      <c r="E24" s="87"/>
      <c r="F24" s="87"/>
      <c r="G24" s="87"/>
      <c r="H24" s="87"/>
      <c r="I24" s="87"/>
      <c r="J24" s="87"/>
    </row>
    <row r="25" spans="1:10" ht="57.75" customHeight="1" thickBot="1">
      <c r="A25" s="21" t="s">
        <v>62</v>
      </c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68.25" thickBot="1">
      <c r="A26" s="25" t="s">
        <v>81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3.5" thickBot="1">
      <c r="A27" s="15" t="s">
        <v>48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1" ht="57" thickBot="1">
      <c r="A28" s="21" t="s">
        <v>63</v>
      </c>
      <c r="B28" s="36" t="s">
        <v>67</v>
      </c>
      <c r="C28" s="46">
        <v>25.73</v>
      </c>
      <c r="D28" s="46">
        <v>33.95</v>
      </c>
      <c r="E28" s="46">
        <v>15.27</v>
      </c>
      <c r="F28" s="46">
        <v>20</v>
      </c>
      <c r="G28" s="46">
        <v>33</v>
      </c>
      <c r="H28" s="46">
        <v>35</v>
      </c>
      <c r="I28" s="46">
        <v>35</v>
      </c>
      <c r="J28" s="36">
        <v>2017</v>
      </c>
      <c r="K28" s="48"/>
    </row>
    <row r="29" spans="1:10" ht="23.25" thickBot="1">
      <c r="A29" s="25" t="s">
        <v>49</v>
      </c>
      <c r="B29" s="13" t="s">
        <v>67</v>
      </c>
      <c r="C29" s="30">
        <f>C28</f>
        <v>25.73</v>
      </c>
      <c r="D29" s="30">
        <f aca="true" t="shared" si="0" ref="D29:H30">D28</f>
        <v>33.95</v>
      </c>
      <c r="E29" s="30">
        <f t="shared" si="0"/>
        <v>15.27</v>
      </c>
      <c r="F29" s="30">
        <f t="shared" si="0"/>
        <v>20</v>
      </c>
      <c r="G29" s="30">
        <f t="shared" si="0"/>
        <v>33</v>
      </c>
      <c r="H29" s="30">
        <f t="shared" si="0"/>
        <v>35</v>
      </c>
      <c r="I29" s="30"/>
      <c r="J29" s="26"/>
    </row>
    <row r="30" spans="1:10" ht="12.75">
      <c r="A30" s="24" t="s">
        <v>61</v>
      </c>
      <c r="B30" s="86" t="s">
        <v>67</v>
      </c>
      <c r="C30" s="90">
        <f>C29</f>
        <v>25.73</v>
      </c>
      <c r="D30" s="90">
        <f t="shared" si="0"/>
        <v>33.95</v>
      </c>
      <c r="E30" s="90">
        <f t="shared" si="0"/>
        <v>15.27</v>
      </c>
      <c r="F30" s="90">
        <f>F29</f>
        <v>20</v>
      </c>
      <c r="G30" s="90">
        <f>G29</f>
        <v>33</v>
      </c>
      <c r="H30" s="90">
        <f>H29</f>
        <v>35</v>
      </c>
      <c r="I30" s="90"/>
      <c r="J30" s="88"/>
    </row>
    <row r="31" spans="1:10" ht="13.5" thickBot="1">
      <c r="A31" s="25" t="s">
        <v>52</v>
      </c>
      <c r="B31" s="87"/>
      <c r="C31" s="87"/>
      <c r="D31" s="87"/>
      <c r="E31" s="87"/>
      <c r="F31" s="87"/>
      <c r="G31" s="87"/>
      <c r="H31" s="87"/>
      <c r="I31" s="87"/>
      <c r="J31" s="89"/>
    </row>
  </sheetData>
  <sheetProtection/>
  <mergeCells count="87">
    <mergeCell ref="I30:I31"/>
    <mergeCell ref="B30:B31"/>
    <mergeCell ref="C30:C31"/>
    <mergeCell ref="D30:D31"/>
    <mergeCell ref="E30:E31"/>
    <mergeCell ref="F23:F24"/>
    <mergeCell ref="G23:G24"/>
    <mergeCell ref="H23:H24"/>
    <mergeCell ref="I23:I24"/>
    <mergeCell ref="J30:J31"/>
    <mergeCell ref="H1:J1"/>
    <mergeCell ref="J23:J24"/>
    <mergeCell ref="F30:F31"/>
    <mergeCell ref="G30:G31"/>
    <mergeCell ref="H30:H31"/>
    <mergeCell ref="A3:J3"/>
    <mergeCell ref="A4:J4"/>
    <mergeCell ref="A5:J5"/>
    <mergeCell ref="A6:J6"/>
    <mergeCell ref="C12:C15"/>
    <mergeCell ref="D12:D15"/>
    <mergeCell ref="E12:E15"/>
    <mergeCell ref="B23:B24"/>
    <mergeCell ref="C23:C24"/>
    <mergeCell ref="D23:D24"/>
    <mergeCell ref="E23:E24"/>
    <mergeCell ref="C10:D10"/>
    <mergeCell ref="C11:D11"/>
    <mergeCell ref="F8:H11"/>
    <mergeCell ref="I8:J8"/>
    <mergeCell ref="I9:J9"/>
    <mergeCell ref="I10:J10"/>
    <mergeCell ref="I11:J11"/>
    <mergeCell ref="C8:D8"/>
    <mergeCell ref="C9:D9"/>
    <mergeCell ref="AO7:AX7"/>
    <mergeCell ref="AY7:BH7"/>
    <mergeCell ref="BI7:BR7"/>
    <mergeCell ref="BS7:CB7"/>
    <mergeCell ref="A7:J7"/>
    <mergeCell ref="K7:T7"/>
    <mergeCell ref="U7:AD7"/>
    <mergeCell ref="AE7:AN7"/>
    <mergeCell ref="DQ7:DZ7"/>
    <mergeCell ref="EA7:EJ7"/>
    <mergeCell ref="EK7:ET7"/>
    <mergeCell ref="EU7:FD7"/>
    <mergeCell ref="CC7:CL7"/>
    <mergeCell ref="CM7:CV7"/>
    <mergeCell ref="CW7:DF7"/>
    <mergeCell ref="DG7:DP7"/>
    <mergeCell ref="GS7:HB7"/>
    <mergeCell ref="HC7:HL7"/>
    <mergeCell ref="HM7:HV7"/>
    <mergeCell ref="HW7:IF7"/>
    <mergeCell ref="FE7:FN7"/>
    <mergeCell ref="FO7:FX7"/>
    <mergeCell ref="FY7:GH7"/>
    <mergeCell ref="GI7:GR7"/>
    <mergeCell ref="IG7:IP7"/>
    <mergeCell ref="IQ7:IV7"/>
    <mergeCell ref="A2:J2"/>
    <mergeCell ref="K2:T2"/>
    <mergeCell ref="U2:AD2"/>
    <mergeCell ref="AE2:AN2"/>
    <mergeCell ref="AO2:AX2"/>
    <mergeCell ref="AY2:BH2"/>
    <mergeCell ref="BI2:BR2"/>
    <mergeCell ref="BS2:CB2"/>
    <mergeCell ref="CC2:CL2"/>
    <mergeCell ref="GI2:GR2"/>
    <mergeCell ref="GS2:HB2"/>
    <mergeCell ref="CM2:CV2"/>
    <mergeCell ref="CW2:DF2"/>
    <mergeCell ref="DG2:DP2"/>
    <mergeCell ref="DQ2:DZ2"/>
    <mergeCell ref="EA2:EJ2"/>
    <mergeCell ref="EK2:ET2"/>
    <mergeCell ref="IQ2:IV2"/>
    <mergeCell ref="EU2:FD2"/>
    <mergeCell ref="FE2:FN2"/>
    <mergeCell ref="FO2:FX2"/>
    <mergeCell ref="FY2:GH2"/>
    <mergeCell ref="HC2:HL2"/>
    <mergeCell ref="HM2:HV2"/>
    <mergeCell ref="HW2:IF2"/>
    <mergeCell ref="IG2:IP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УЕЗ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dns</cp:lastModifiedBy>
  <cp:lastPrinted>2014-02-26T00:45:01Z</cp:lastPrinted>
  <dcterms:created xsi:type="dcterms:W3CDTF">2013-02-18T10:10:28Z</dcterms:created>
  <dcterms:modified xsi:type="dcterms:W3CDTF">2014-02-26T06:30:21Z</dcterms:modified>
  <cp:category/>
  <cp:version/>
  <cp:contentType/>
  <cp:contentStatus/>
</cp:coreProperties>
</file>