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ova.ec\Desktop\приказ\"/>
    </mc:Choice>
  </mc:AlternateContent>
  <bookViews>
    <workbookView xWindow="960" yWindow="120" windowWidth="19440" windowHeight="7680" activeTab="2"/>
  </bookViews>
  <sheets>
    <sheet name="ГТО" sheetId="1" r:id="rId1"/>
    <sheet name="расчет" sheetId="2" r:id="rId2"/>
    <sheet name="ГТО (2)" sheetId="3" r:id="rId3"/>
  </sheets>
  <definedNames>
    <definedName name="_xlnm.Print_Area" localSheetId="0">ГТО!$A$1:$F$39</definedName>
    <definedName name="_xlnm.Print_Area" localSheetId="2">'ГТО (2)'!$A$1:$E$38</definedName>
  </definedNames>
  <calcPr calcId="152511"/>
</workbook>
</file>

<file path=xl/calcChain.xml><?xml version="1.0" encoding="utf-8"?>
<calcChain xmlns="http://schemas.openxmlformats.org/spreadsheetml/2006/main">
  <c r="D24" i="2" l="1"/>
  <c r="E24" i="2" s="1"/>
  <c r="F24" i="2" s="1"/>
  <c r="K24" i="2" s="1"/>
  <c r="D25" i="2"/>
  <c r="D23" i="2"/>
  <c r="D22" i="2"/>
  <c r="C27" i="2"/>
  <c r="H26" i="2"/>
  <c r="E26" i="2"/>
  <c r="F26" i="2" s="1"/>
  <c r="I26" i="2" s="1"/>
  <c r="H25" i="2"/>
  <c r="E25" i="2"/>
  <c r="F25" i="2" s="1"/>
  <c r="H24" i="2"/>
  <c r="H23" i="2"/>
  <c r="H22" i="2"/>
  <c r="H21" i="2"/>
  <c r="H27" i="2" s="1"/>
  <c r="D21" i="2"/>
  <c r="E21" i="2" s="1"/>
  <c r="C15" i="2"/>
  <c r="E15" i="2" s="1"/>
  <c r="F15" i="2" s="1"/>
  <c r="I15" i="2" s="1"/>
  <c r="I25" i="2" l="1"/>
  <c r="K25" i="2"/>
  <c r="F21" i="2"/>
  <c r="I24" i="2"/>
  <c r="J24" i="2" s="1"/>
  <c r="J25" i="2"/>
  <c r="J26" i="2"/>
  <c r="I16" i="2"/>
  <c r="I17" i="2"/>
  <c r="E27" i="2"/>
  <c r="F27" i="2" s="1"/>
  <c r="E23" i="2"/>
  <c r="F23" i="2" s="1"/>
  <c r="K23" i="2" s="1"/>
  <c r="E22" i="2"/>
  <c r="F22" i="2" s="1"/>
  <c r="K22" i="2" s="1"/>
  <c r="I21" i="2" l="1"/>
  <c r="J21" i="2" s="1"/>
  <c r="K21" i="2"/>
  <c r="I23" i="2"/>
  <c r="J23" i="2" s="1"/>
  <c r="I22" i="2"/>
  <c r="I27" i="2" s="1"/>
  <c r="J27" i="2" s="1"/>
  <c r="K27" i="2"/>
  <c r="J22" i="2" l="1"/>
</calcChain>
</file>

<file path=xl/sharedStrings.xml><?xml version="1.0" encoding="utf-8"?>
<sst xmlns="http://schemas.openxmlformats.org/spreadsheetml/2006/main" count="88" uniqueCount="69">
  <si>
    <t>Оценочный лист результата деятельности учреждения</t>
  </si>
  <si>
    <t>№ п/п</t>
  </si>
  <si>
    <t>показатель</t>
  </si>
  <si>
    <t>баллы</t>
  </si>
  <si>
    <t>ИТОГО</t>
  </si>
  <si>
    <t>Руководитель учреждения</t>
  </si>
  <si>
    <t xml:space="preserve">Согласовано: Главный бухгалтер ЦБ комитета </t>
  </si>
  <si>
    <t>"       " ______________ 2016 год</t>
  </si>
  <si>
    <t xml:space="preserve">Приложение </t>
  </si>
  <si>
    <t xml:space="preserve">Перечень критериев оценки и целевых показателей эффективности работы </t>
  </si>
  <si>
    <t>муниципального учреждения</t>
  </si>
  <si>
    <t xml:space="preserve">Менее 60 баллов - 0% </t>
  </si>
  <si>
    <t>Штатное расписание центра ГТО</t>
  </si>
  <si>
    <t>должность</t>
  </si>
  <si>
    <t>оклад</t>
  </si>
  <si>
    <t>стимул</t>
  </si>
  <si>
    <t>РК 15%</t>
  </si>
  <si>
    <t xml:space="preserve">ФОТ </t>
  </si>
  <si>
    <t xml:space="preserve">на руки </t>
  </si>
  <si>
    <t>директор</t>
  </si>
  <si>
    <t>зам.директора</t>
  </si>
  <si>
    <t>главный бухгалтер</t>
  </si>
  <si>
    <t>системный администратор</t>
  </si>
  <si>
    <t>администратор базы данных</t>
  </si>
  <si>
    <t>уборщик помещений</t>
  </si>
  <si>
    <t>з/плата</t>
  </si>
  <si>
    <t>без м.п.</t>
  </si>
  <si>
    <t>налоги</t>
  </si>
  <si>
    <t>экономия</t>
  </si>
  <si>
    <t>план</t>
  </si>
  <si>
    <t>факт</t>
  </si>
  <si>
    <t>премия квартал/год</t>
  </si>
  <si>
    <t>от месячного содержания</t>
  </si>
  <si>
    <t>Обратная связь с получателями муниципальной работы:   наличие жалоб - 0 баллов; отсутствие жалоб - 15 баллов</t>
  </si>
  <si>
    <t>Выполнение плана выполнения работы в соответствии с утвержденным муниципальным заданием: менее 90% - 0 баллов; 90% и более - 15 баллов</t>
  </si>
  <si>
    <t>Остатки денежных средств на расчетном счете учреждения на отчетную дату: остаток денежных средств менее 50000,0 руб. - 10 баллов; более 50000,0 руб. - 0 баллов</t>
  </si>
  <si>
    <t>Остатки денежных средств в кассе учреждения на отчетную дату: отсутсвие денежных средств - 10 балло; наличие остатков денежных средств - 0 баллов</t>
  </si>
  <si>
    <t>Соответствие заявок на финансирование предоставленным прогнозам -10 баллов; не соответствие - 0 баллов</t>
  </si>
  <si>
    <t>Соблюдение сроков сдачи и достоверность бухгалтерской отчетности -10 баллов; несоблюдение сроков и недостоверность - 0 баллов</t>
  </si>
  <si>
    <t>Повышение энергетической эффективности: перерасход лимитов - 0 баллов; экономия - 10 баллов</t>
  </si>
  <si>
    <t>Отсутствие замечаний по результатам проведенных проверок учредителем и надзорными органами - 10баллов; наличие замечаний - 0 баллов</t>
  </si>
  <si>
    <t>80 - 90 баллов - 50% от оклада</t>
  </si>
  <si>
    <t>70 - 79 баллов - 40% от оклада</t>
  </si>
  <si>
    <t>60 - 69 баллов - 30% от оклада</t>
  </si>
  <si>
    <t>Сурков В.О.</t>
  </si>
  <si>
    <t>квартал 1 кв 2016</t>
  </si>
  <si>
    <t>Наименование учреждения: МБУ "ЦТ ВФСК ГТО"</t>
  </si>
  <si>
    <t>период:</t>
  </si>
  <si>
    <t xml:space="preserve">Руководитель учреждения        </t>
  </si>
  <si>
    <t>"       " ______________ 20__ год</t>
  </si>
  <si>
    <t>наименование показателя</t>
  </si>
  <si>
    <t>ФИО руководителя</t>
  </si>
  <si>
    <t>Обратная связь с получателями муниципальной работы (0; 10)</t>
  </si>
  <si>
    <t>Выполнение плана реализации МП «Развитие физической культуры и спорта в городе Барнауле на 2015-2020 годы», мероприятие 3.3 «Проведение физкультурных и спортивных мероприятий по реализации ВФСК ГТО» (0; 10)</t>
  </si>
  <si>
    <t>Проведение испытаний гимнастического блока на базе учреждения (0; 10)</t>
  </si>
  <si>
    <t>Остатки денежных средств на расчетном счете учреждения на отчетную дату (0; 10)</t>
  </si>
  <si>
    <t>Соответствие заявок на финансирование предоставленным прогнозам (0; 10)</t>
  </si>
  <si>
    <t>Таблица 2 «Управление ресурсами учреждения, осуществление финансово-хозяйственной деятельности учреждения»</t>
  </si>
  <si>
    <t>Таблица 1 «Управление основной деятельностью учреждения»</t>
  </si>
  <si>
    <t>Таблица 3 «Обеспечение проведения тестирования»</t>
  </si>
  <si>
    <t>Таблица 4 «Развитие приносящей доход деятельности»</t>
  </si>
  <si>
    <t>Повышение энергетической эффективности: перерасход лимитов         (0; 10)</t>
  </si>
  <si>
    <t>Результаты проведенных проверок учредителем и надзорными органами (0; 10)</t>
  </si>
  <si>
    <t>Организация и проведение физкультурно - массовых мероприятий        (0; 10)</t>
  </si>
  <si>
    <t>Участие в физкульткрно- массовых мероприятиях, проводимых иными организациями (0; 10)</t>
  </si>
  <si>
    <t>Публикации об организации и проведению тестирования учреждением (0; 10)</t>
  </si>
  <si>
    <t>Оценочный лист</t>
  </si>
  <si>
    <t>Приложение</t>
  </si>
  <si>
    <t>Объем денежных средств, поступивших от приносящей доход деятельности, за отчетный период (20; 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</si>
</sst>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vertical="distributed"/>
    </xf>
    <xf numFmtId="0" fontId="3" fillId="0" borderId="2" xfId="0" applyFont="1" applyBorder="1"/>
    <xf numFmtId="0" fontId="3" fillId="0" borderId="2" xfId="0" applyFont="1" applyFill="1" applyBorder="1"/>
    <xf numFmtId="0" fontId="3" fillId="0" borderId="0" xfId="0" applyFont="1" applyAlignment="1">
      <alignment vertical="distributed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vertical="distributed"/>
    </xf>
    <xf numFmtId="0" fontId="0" fillId="0" borderId="0" xfId="0" applyAlignment="1">
      <alignment vertical="distributed"/>
    </xf>
    <xf numFmtId="0" fontId="3" fillId="2" borderId="2" xfId="0" applyFont="1" applyFill="1" applyBorder="1" applyAlignment="1">
      <alignment vertical="distributed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/>
    <xf numFmtId="4" fontId="0" fillId="0" borderId="0" xfId="0" applyNumberFormat="1" applyBorder="1"/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distributed"/>
    </xf>
    <xf numFmtId="0" fontId="0" fillId="0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0" borderId="2" xfId="0" applyFill="1" applyBorder="1"/>
    <xf numFmtId="9" fontId="0" fillId="0" borderId="0" xfId="0" applyNumberFormat="1"/>
    <xf numFmtId="0" fontId="3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3" fillId="2" borderId="1" xfId="0" applyFont="1" applyFill="1" applyBorder="1" applyAlignment="1">
      <alignment vertical="distributed"/>
    </xf>
    <xf numFmtId="0" fontId="3" fillId="0" borderId="2" xfId="0" applyFont="1" applyBorder="1" applyAlignment="1">
      <alignment horizontal="justify" vertical="center" wrapText="1"/>
    </xf>
    <xf numFmtId="0" fontId="1" fillId="0" borderId="2" xfId="0" applyFont="1" applyBorder="1"/>
    <xf numFmtId="0" fontId="3" fillId="0" borderId="2" xfId="0" applyFont="1" applyBorder="1" applyAlignment="1">
      <alignment horizontal="left" vertical="distributed"/>
    </xf>
    <xf numFmtId="0" fontId="1" fillId="0" borderId="0" xfId="0" applyFont="1" applyBorder="1"/>
    <xf numFmtId="0" fontId="3" fillId="0" borderId="0" xfId="0" applyFont="1" applyBorder="1" applyAlignment="1">
      <alignment horizontal="left" vertical="distributed"/>
    </xf>
    <xf numFmtId="0" fontId="3" fillId="0" borderId="0" xfId="0" applyFont="1" applyAlignment="1">
      <alignment horizontal="left" vertical="distributed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distributed"/>
    </xf>
    <xf numFmtId="0" fontId="3" fillId="0" borderId="5" xfId="0" applyFont="1" applyBorder="1" applyAlignment="1">
      <alignment horizontal="left" vertical="distributed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distributed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distributed"/>
    </xf>
    <xf numFmtId="0" fontId="1" fillId="0" borderId="6" xfId="0" applyFont="1" applyBorder="1" applyAlignment="1">
      <alignment horizontal="center" vertical="distributed"/>
    </xf>
    <xf numFmtId="0" fontId="1" fillId="0" borderId="5" xfId="0" applyFont="1" applyBorder="1" applyAlignment="1">
      <alignment horizontal="center" vertical="distributed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topLeftCell="A16" zoomScaleNormal="100" zoomScaleSheetLayoutView="100" workbookViewId="0">
      <selection activeCell="D27" sqref="D27"/>
    </sheetView>
  </sheetViews>
  <sheetFormatPr defaultRowHeight="15" x14ac:dyDescent="0.25"/>
  <cols>
    <col min="2" max="2" width="7.5703125" customWidth="1"/>
    <col min="3" max="3" width="62.42578125" customWidth="1"/>
    <col min="4" max="4" width="16.42578125" customWidth="1"/>
    <col min="8" max="8" width="6.42578125" customWidth="1"/>
    <col min="9" max="9" width="9.85546875" customWidth="1"/>
  </cols>
  <sheetData>
    <row r="1" spans="2:11" ht="18.75" x14ac:dyDescent="0.3">
      <c r="B1" s="1"/>
      <c r="C1" s="1"/>
      <c r="D1" s="1"/>
      <c r="E1" s="2" t="s">
        <v>8</v>
      </c>
      <c r="F1" s="1"/>
      <c r="G1" s="1"/>
      <c r="H1" s="1"/>
      <c r="I1" s="1"/>
    </row>
    <row r="2" spans="2:11" ht="15.75" x14ac:dyDescent="0.25">
      <c r="B2" s="1"/>
      <c r="C2" s="3"/>
      <c r="D2" s="3"/>
      <c r="E2" s="3"/>
      <c r="F2" s="3"/>
      <c r="G2" s="3"/>
      <c r="H2" s="3"/>
      <c r="I2" s="3"/>
    </row>
    <row r="3" spans="2:11" ht="15.75" x14ac:dyDescent="0.25">
      <c r="B3" s="1"/>
      <c r="C3" s="3"/>
      <c r="D3" s="3"/>
      <c r="E3" s="3"/>
      <c r="F3" s="3"/>
      <c r="G3" s="3"/>
      <c r="H3" s="3"/>
      <c r="I3" s="3"/>
    </row>
    <row r="4" spans="2:11" ht="15.75" x14ac:dyDescent="0.25">
      <c r="B4" s="56" t="s">
        <v>9</v>
      </c>
      <c r="C4" s="56"/>
      <c r="D4" s="56"/>
      <c r="E4" s="19"/>
      <c r="F4" s="19"/>
      <c r="G4" s="3"/>
      <c r="H4" s="3"/>
      <c r="I4" s="3"/>
    </row>
    <row r="5" spans="2:11" ht="15.75" x14ac:dyDescent="0.25">
      <c r="B5" s="56" t="s">
        <v>10</v>
      </c>
      <c r="C5" s="56"/>
      <c r="D5" s="56"/>
      <c r="E5" s="19"/>
      <c r="F5" s="19"/>
      <c r="G5" s="3"/>
      <c r="H5" s="3"/>
      <c r="I5" s="3"/>
    </row>
    <row r="6" spans="2:11" ht="15.75" x14ac:dyDescent="0.25">
      <c r="B6" s="1"/>
      <c r="C6" s="3"/>
      <c r="D6" s="3"/>
      <c r="E6" s="3"/>
      <c r="F6" s="3"/>
      <c r="G6" s="3"/>
      <c r="H6" s="3"/>
      <c r="I6" s="3"/>
    </row>
    <row r="7" spans="2:11" ht="15.75" x14ac:dyDescent="0.25">
      <c r="B7" s="1"/>
      <c r="C7" s="3"/>
      <c r="D7" s="3"/>
      <c r="E7" s="3"/>
      <c r="F7" s="3"/>
      <c r="G7" s="3"/>
      <c r="H7" s="3"/>
      <c r="I7" s="3"/>
    </row>
    <row r="8" spans="2:11" ht="16.149999999999999" customHeight="1" x14ac:dyDescent="0.25">
      <c r="J8" s="4"/>
      <c r="K8" s="4"/>
    </row>
    <row r="9" spans="2:11" ht="22.15" customHeight="1" x14ac:dyDescent="0.25">
      <c r="B9" s="1"/>
      <c r="C9" s="3"/>
      <c r="D9" s="3"/>
      <c r="E9" s="3"/>
      <c r="F9" s="3"/>
      <c r="G9" s="3"/>
      <c r="H9" s="3"/>
      <c r="I9" s="3"/>
    </row>
    <row r="10" spans="2:11" ht="18" customHeight="1" x14ac:dyDescent="0.25">
      <c r="B10" s="1"/>
      <c r="C10" s="5" t="s">
        <v>46</v>
      </c>
      <c r="D10" s="3"/>
      <c r="E10" s="3"/>
      <c r="F10" s="3"/>
      <c r="G10" s="6"/>
      <c r="H10" s="6"/>
      <c r="I10" s="6"/>
      <c r="J10" s="7"/>
      <c r="K10" s="7"/>
    </row>
    <row r="11" spans="2:11" ht="16.899999999999999" customHeight="1" x14ac:dyDescent="0.25">
      <c r="B11" s="1"/>
      <c r="C11" s="3" t="s">
        <v>44</v>
      </c>
      <c r="D11" s="3"/>
      <c r="E11" s="3"/>
      <c r="F11" s="3"/>
      <c r="G11" s="3"/>
      <c r="H11" s="3"/>
      <c r="I11" s="3"/>
    </row>
    <row r="12" spans="2:11" ht="15.75" x14ac:dyDescent="0.25">
      <c r="B12" s="1"/>
      <c r="C12" s="3" t="s">
        <v>45</v>
      </c>
      <c r="D12" s="3"/>
      <c r="E12" s="3"/>
      <c r="F12" s="3"/>
      <c r="G12" s="3"/>
      <c r="H12" s="3"/>
      <c r="I12" s="3"/>
    </row>
    <row r="13" spans="2:11" ht="15.75" x14ac:dyDescent="0.25">
      <c r="B13" s="1"/>
      <c r="C13" s="3"/>
      <c r="D13" s="3"/>
      <c r="E13" s="3"/>
      <c r="F13" s="3"/>
      <c r="G13" s="3"/>
      <c r="H13" s="3"/>
      <c r="I13" s="3"/>
    </row>
    <row r="14" spans="2:11" ht="18.75" x14ac:dyDescent="0.3">
      <c r="B14" s="55" t="s">
        <v>0</v>
      </c>
      <c r="C14" s="55"/>
      <c r="D14" s="55"/>
      <c r="E14" s="18"/>
      <c r="F14" s="18"/>
      <c r="G14" s="18"/>
      <c r="H14" s="18"/>
      <c r="I14" s="18"/>
      <c r="J14" s="18"/>
    </row>
    <row r="15" spans="2:11" ht="15.75" x14ac:dyDescent="0.25">
      <c r="B15" s="1"/>
      <c r="C15" s="3"/>
      <c r="D15" s="3"/>
      <c r="E15" s="3"/>
      <c r="F15" s="3"/>
      <c r="G15" s="3"/>
      <c r="H15" s="3"/>
      <c r="I15" s="3"/>
    </row>
    <row r="16" spans="2:11" ht="15.75" x14ac:dyDescent="0.25">
      <c r="B16" s="1"/>
      <c r="C16" s="3"/>
      <c r="D16" s="3"/>
      <c r="E16" s="3"/>
      <c r="F16" s="3"/>
      <c r="G16" s="3"/>
      <c r="H16" s="3"/>
      <c r="I16" s="3"/>
    </row>
    <row r="17" spans="2:9" ht="15.75" x14ac:dyDescent="0.25">
      <c r="B17" s="48" t="s">
        <v>1</v>
      </c>
      <c r="C17" s="50" t="s">
        <v>2</v>
      </c>
      <c r="D17" s="51" t="s">
        <v>3</v>
      </c>
      <c r="E17" s="3"/>
      <c r="F17" s="3"/>
      <c r="G17" s="3"/>
      <c r="H17" s="3"/>
      <c r="I17" s="3"/>
    </row>
    <row r="18" spans="2:9" ht="7.15" customHeight="1" x14ac:dyDescent="0.25">
      <c r="B18" s="49"/>
      <c r="C18" s="50"/>
      <c r="D18" s="52"/>
      <c r="E18" s="3"/>
      <c r="F18" s="3"/>
      <c r="G18" s="3"/>
      <c r="H18" s="3"/>
      <c r="I18" s="3"/>
    </row>
    <row r="19" spans="2:9" ht="32.450000000000003" customHeight="1" x14ac:dyDescent="0.25">
      <c r="B19" s="8">
        <v>1</v>
      </c>
      <c r="C19" s="16" t="s">
        <v>33</v>
      </c>
      <c r="D19" s="10"/>
      <c r="E19" s="3"/>
      <c r="F19" s="3"/>
      <c r="G19" s="3"/>
      <c r="H19" s="3"/>
      <c r="I19" s="3"/>
    </row>
    <row r="20" spans="2:9" ht="48" customHeight="1" x14ac:dyDescent="0.25">
      <c r="B20" s="8">
        <v>2</v>
      </c>
      <c r="C20" s="16" t="s">
        <v>34</v>
      </c>
      <c r="D20" s="10"/>
      <c r="E20" s="3"/>
      <c r="F20" s="3"/>
      <c r="G20" s="3"/>
      <c r="H20" s="3"/>
      <c r="I20" s="3"/>
    </row>
    <row r="21" spans="2:9" ht="49.9" customHeight="1" x14ac:dyDescent="0.25">
      <c r="B21" s="8">
        <v>3</v>
      </c>
      <c r="C21" s="9" t="s">
        <v>35</v>
      </c>
      <c r="D21" s="10"/>
      <c r="E21" s="3"/>
      <c r="F21" s="3"/>
      <c r="G21" s="3"/>
      <c r="H21" s="3"/>
      <c r="I21" s="3"/>
    </row>
    <row r="22" spans="2:9" ht="51.6" customHeight="1" x14ac:dyDescent="0.25">
      <c r="B22" s="8">
        <v>4</v>
      </c>
      <c r="C22" s="9" t="s">
        <v>36</v>
      </c>
      <c r="D22" s="11"/>
      <c r="E22" s="3"/>
      <c r="F22" s="3"/>
      <c r="G22" s="3"/>
      <c r="H22" s="3"/>
      <c r="I22" s="3"/>
    </row>
    <row r="23" spans="2:9" ht="33" customHeight="1" x14ac:dyDescent="0.25">
      <c r="B23" s="8">
        <v>5</v>
      </c>
      <c r="C23" s="9" t="s">
        <v>37</v>
      </c>
      <c r="D23" s="10"/>
      <c r="E23" s="3"/>
      <c r="F23" s="3"/>
      <c r="G23" s="3"/>
      <c r="H23" s="3"/>
      <c r="I23" s="3"/>
    </row>
    <row r="24" spans="2:9" ht="47.45" customHeight="1" x14ac:dyDescent="0.25">
      <c r="B24" s="8">
        <v>6</v>
      </c>
      <c r="C24" s="9" t="s">
        <v>38</v>
      </c>
      <c r="D24" s="11"/>
      <c r="E24" s="3"/>
      <c r="F24" s="3"/>
      <c r="G24" s="3"/>
      <c r="H24" s="3"/>
      <c r="I24" s="3"/>
    </row>
    <row r="25" spans="2:9" ht="34.9" customHeight="1" x14ac:dyDescent="0.25">
      <c r="B25" s="8">
        <v>7</v>
      </c>
      <c r="C25" s="9" t="s">
        <v>39</v>
      </c>
      <c r="D25" s="11"/>
      <c r="E25" s="3"/>
      <c r="F25" s="3"/>
      <c r="G25" s="3"/>
      <c r="H25" s="3"/>
      <c r="I25" s="3"/>
    </row>
    <row r="26" spans="2:9" ht="45.6" customHeight="1" x14ac:dyDescent="0.25">
      <c r="B26" s="8">
        <v>8</v>
      </c>
      <c r="C26" s="9" t="s">
        <v>40</v>
      </c>
      <c r="D26" s="10"/>
      <c r="E26" s="3"/>
      <c r="F26" s="3"/>
      <c r="G26" s="3"/>
      <c r="H26" s="3"/>
      <c r="I26" s="3"/>
    </row>
    <row r="27" spans="2:9" ht="15.75" x14ac:dyDescent="0.25">
      <c r="B27" s="53" t="s">
        <v>4</v>
      </c>
      <c r="C27" s="54"/>
      <c r="D27" s="10"/>
      <c r="E27" s="3"/>
      <c r="F27" s="3"/>
      <c r="G27" s="3"/>
      <c r="H27" s="3"/>
      <c r="I27" s="3"/>
    </row>
    <row r="28" spans="2:9" ht="15.75" x14ac:dyDescent="0.25">
      <c r="B28" s="1"/>
      <c r="C28" s="12"/>
      <c r="D28" s="3"/>
      <c r="E28" s="3"/>
      <c r="F28" s="3"/>
      <c r="G28" s="3"/>
      <c r="H28" s="3"/>
      <c r="I28" s="3"/>
    </row>
    <row r="29" spans="2:9" ht="17.45" customHeight="1" x14ac:dyDescent="0.25">
      <c r="B29" s="1"/>
      <c r="C29" s="47" t="s">
        <v>11</v>
      </c>
      <c r="D29" s="47"/>
      <c r="E29" s="3"/>
      <c r="F29" s="3"/>
      <c r="G29" s="3"/>
      <c r="H29" s="3"/>
      <c r="I29" s="3"/>
    </row>
    <row r="30" spans="2:9" ht="15.75" x14ac:dyDescent="0.25">
      <c r="B30" s="1"/>
      <c r="C30" s="47" t="s">
        <v>43</v>
      </c>
      <c r="D30" s="47"/>
      <c r="E30" s="3"/>
      <c r="F30" s="3"/>
      <c r="G30" s="3"/>
      <c r="H30" s="3"/>
      <c r="I30" s="3"/>
    </row>
    <row r="31" spans="2:9" ht="15.75" x14ac:dyDescent="0.25">
      <c r="B31" s="1"/>
      <c r="C31" s="47" t="s">
        <v>42</v>
      </c>
      <c r="D31" s="47"/>
      <c r="E31" s="3"/>
      <c r="F31" s="3"/>
      <c r="G31" s="3"/>
      <c r="H31" s="3"/>
      <c r="I31" s="3"/>
    </row>
    <row r="32" spans="2:9" ht="15.75" x14ac:dyDescent="0.25">
      <c r="B32" s="1"/>
      <c r="C32" s="47" t="s">
        <v>41</v>
      </c>
      <c r="D32" s="47"/>
      <c r="E32" s="3"/>
      <c r="F32" s="3"/>
      <c r="G32" s="3"/>
      <c r="H32" s="3"/>
      <c r="I32" s="3"/>
    </row>
    <row r="33" spans="2:9" ht="15.75" x14ac:dyDescent="0.25">
      <c r="B33" s="1"/>
      <c r="C33" s="17"/>
      <c r="D33" s="17"/>
      <c r="E33" s="3"/>
      <c r="F33" s="3"/>
      <c r="G33" s="3"/>
      <c r="H33" s="3"/>
      <c r="I33" s="3"/>
    </row>
    <row r="34" spans="2:9" ht="15.75" x14ac:dyDescent="0.25">
      <c r="B34" s="1"/>
      <c r="C34" s="17"/>
      <c r="D34" s="17"/>
      <c r="E34" s="3"/>
      <c r="F34" s="3"/>
      <c r="G34" s="3"/>
      <c r="H34" s="3"/>
      <c r="I34" s="3"/>
    </row>
    <row r="35" spans="2:9" ht="15.75" x14ac:dyDescent="0.25">
      <c r="B35" s="1"/>
      <c r="C35" s="12" t="s">
        <v>5</v>
      </c>
      <c r="D35" s="13"/>
      <c r="E35" s="3"/>
      <c r="F35" s="3"/>
      <c r="G35" s="3"/>
      <c r="H35" s="3"/>
      <c r="I35" s="3"/>
    </row>
    <row r="36" spans="2:9" ht="15.75" x14ac:dyDescent="0.25">
      <c r="B36" s="1"/>
      <c r="C36" s="12"/>
      <c r="D36" s="3"/>
      <c r="E36" s="3"/>
      <c r="F36" s="3"/>
      <c r="G36" s="3"/>
      <c r="H36" s="3"/>
      <c r="I36" s="3"/>
    </row>
    <row r="37" spans="2:9" ht="15.75" x14ac:dyDescent="0.25">
      <c r="B37" s="1"/>
      <c r="C37" s="12" t="s">
        <v>6</v>
      </c>
      <c r="D37" s="1"/>
      <c r="E37" s="1"/>
      <c r="F37" s="1"/>
      <c r="G37" s="1"/>
      <c r="H37" s="1"/>
      <c r="I37" s="1"/>
    </row>
    <row r="38" spans="2:9" x14ac:dyDescent="0.25">
      <c r="B38" s="1"/>
      <c r="C38" s="14"/>
      <c r="D38" s="1"/>
      <c r="E38" s="1"/>
      <c r="F38" s="1"/>
      <c r="G38" s="1"/>
      <c r="H38" s="1"/>
      <c r="I38" s="1"/>
    </row>
    <row r="39" spans="2:9" x14ac:dyDescent="0.25">
      <c r="B39" s="1"/>
      <c r="C39" s="14" t="s">
        <v>7</v>
      </c>
      <c r="D39" s="1"/>
      <c r="E39" s="1"/>
      <c r="F39" s="1"/>
      <c r="G39" s="1"/>
      <c r="H39" s="1"/>
      <c r="I39" s="1"/>
    </row>
    <row r="40" spans="2:9" x14ac:dyDescent="0.25">
      <c r="C40" s="15"/>
    </row>
    <row r="41" spans="2:9" x14ac:dyDescent="0.25">
      <c r="C41" s="15"/>
    </row>
    <row r="42" spans="2:9" x14ac:dyDescent="0.25">
      <c r="C42" s="15"/>
    </row>
    <row r="43" spans="2:9" x14ac:dyDescent="0.25">
      <c r="C43" s="15"/>
    </row>
    <row r="44" spans="2:9" x14ac:dyDescent="0.25">
      <c r="C44" s="15"/>
    </row>
    <row r="45" spans="2:9" x14ac:dyDescent="0.25">
      <c r="C45" s="15"/>
    </row>
    <row r="46" spans="2:9" x14ac:dyDescent="0.25">
      <c r="C46" s="15"/>
    </row>
    <row r="47" spans="2:9" x14ac:dyDescent="0.25">
      <c r="C47" s="15"/>
    </row>
    <row r="48" spans="2:9" x14ac:dyDescent="0.25">
      <c r="C48" s="15"/>
    </row>
    <row r="49" spans="3:3" x14ac:dyDescent="0.25">
      <c r="C49" s="15"/>
    </row>
    <row r="50" spans="3:3" x14ac:dyDescent="0.25">
      <c r="C50" s="15"/>
    </row>
    <row r="51" spans="3:3" x14ac:dyDescent="0.25">
      <c r="C51" s="15"/>
    </row>
    <row r="52" spans="3:3" x14ac:dyDescent="0.25">
      <c r="C52" s="15"/>
    </row>
    <row r="53" spans="3:3" x14ac:dyDescent="0.25">
      <c r="C53" s="15"/>
    </row>
  </sheetData>
  <mergeCells count="11">
    <mergeCell ref="B14:D14"/>
    <mergeCell ref="B4:D4"/>
    <mergeCell ref="B5:D5"/>
    <mergeCell ref="C29:D29"/>
    <mergeCell ref="C30:D30"/>
    <mergeCell ref="C31:D31"/>
    <mergeCell ref="C32:D32"/>
    <mergeCell ref="B17:B18"/>
    <mergeCell ref="C17:C18"/>
    <mergeCell ref="D17:D18"/>
    <mergeCell ref="B27:C27"/>
  </mergeCells>
  <pageMargins left="1.1811023622047245" right="0.39370078740157483" top="0.78740157480314965" bottom="0.78740157480314965" header="0.31496062992125984" footer="0.31496062992125984"/>
  <pageSetup paperSize="9" scale="75" orientation="portrait" r:id="rId1"/>
  <colBreaks count="1" manualBreakCount="1">
    <brk id="6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7"/>
  <sheetViews>
    <sheetView topLeftCell="A4" workbookViewId="0">
      <selection activeCell="D25" sqref="D25"/>
    </sheetView>
  </sheetViews>
  <sheetFormatPr defaultRowHeight="15" x14ac:dyDescent="0.25"/>
  <cols>
    <col min="2" max="2" width="26.85546875" customWidth="1"/>
    <col min="3" max="3" width="21.140625" customWidth="1"/>
    <col min="4" max="4" width="18.140625" customWidth="1"/>
    <col min="5" max="5" width="12.140625" customWidth="1"/>
    <col min="6" max="6" width="11.28515625" customWidth="1"/>
    <col min="7" max="7" width="11.85546875" bestFit="1" customWidth="1"/>
    <col min="8" max="8" width="11.28515625" bestFit="1" customWidth="1"/>
    <col min="9" max="9" width="11.42578125" bestFit="1" customWidth="1"/>
    <col min="10" max="11" width="9.85546875" bestFit="1" customWidth="1"/>
  </cols>
  <sheetData>
    <row r="2" spans="2:11" x14ac:dyDescent="0.25">
      <c r="D2" s="57" t="s">
        <v>12</v>
      </c>
      <c r="E2" s="57"/>
    </row>
    <row r="3" spans="2:11" x14ac:dyDescent="0.25">
      <c r="B3" s="22"/>
      <c r="C3" s="22"/>
      <c r="D3" s="22"/>
      <c r="E3" s="4"/>
    </row>
    <row r="4" spans="2:11" x14ac:dyDescent="0.25">
      <c r="B4" s="23"/>
      <c r="C4" s="23"/>
      <c r="D4" s="23"/>
    </row>
    <row r="5" spans="2:11" x14ac:dyDescent="0.25">
      <c r="B5" s="23"/>
      <c r="C5" s="23"/>
      <c r="D5" s="23"/>
    </row>
    <row r="6" spans="2:11" x14ac:dyDescent="0.25">
      <c r="B6" s="23"/>
      <c r="C6" s="23"/>
      <c r="D6" s="24"/>
      <c r="I6" s="25"/>
    </row>
    <row r="8" spans="2:11" x14ac:dyDescent="0.25">
      <c r="B8" s="26" t="s">
        <v>13</v>
      </c>
      <c r="C8" s="26" t="s">
        <v>14</v>
      </c>
      <c r="D8" s="27" t="s">
        <v>15</v>
      </c>
      <c r="E8" s="28" t="s">
        <v>16</v>
      </c>
      <c r="F8" s="29" t="s">
        <v>17</v>
      </c>
      <c r="G8" s="29" t="s">
        <v>18</v>
      </c>
    </row>
    <row r="9" spans="2:11" x14ac:dyDescent="0.25">
      <c r="B9" s="30" t="s">
        <v>19</v>
      </c>
      <c r="C9" s="31">
        <v>16790</v>
      </c>
      <c r="D9" s="31"/>
      <c r="E9" s="31"/>
      <c r="F9" s="32"/>
      <c r="G9" s="32">
        <v>24012</v>
      </c>
    </row>
    <row r="10" spans="2:11" x14ac:dyDescent="0.25">
      <c r="B10" s="30" t="s">
        <v>20</v>
      </c>
      <c r="C10" s="31">
        <v>12134</v>
      </c>
      <c r="D10" s="31"/>
      <c r="E10" s="31"/>
      <c r="F10" s="32"/>
      <c r="G10" s="32">
        <v>17349</v>
      </c>
    </row>
    <row r="11" spans="2:11" x14ac:dyDescent="0.25">
      <c r="B11" s="30" t="s">
        <v>21</v>
      </c>
      <c r="C11" s="31">
        <v>10728</v>
      </c>
      <c r="D11" s="31"/>
      <c r="E11" s="31"/>
      <c r="F11" s="32"/>
      <c r="G11" s="32">
        <v>15308</v>
      </c>
    </row>
    <row r="12" spans="2:11" x14ac:dyDescent="0.25">
      <c r="B12" s="33" t="s">
        <v>22</v>
      </c>
      <c r="C12" s="31">
        <v>8209</v>
      </c>
      <c r="D12" s="31"/>
      <c r="E12" s="31"/>
      <c r="F12" s="32"/>
      <c r="G12" s="32">
        <v>11735.5</v>
      </c>
    </row>
    <row r="13" spans="2:11" x14ac:dyDescent="0.25">
      <c r="B13" s="33" t="s">
        <v>23</v>
      </c>
      <c r="C13" s="31">
        <v>8209</v>
      </c>
      <c r="D13" s="31"/>
      <c r="E13" s="31"/>
      <c r="F13" s="32"/>
      <c r="G13" s="32">
        <v>11735.5</v>
      </c>
    </row>
    <row r="14" spans="2:11" x14ac:dyDescent="0.25">
      <c r="B14" s="33" t="s">
        <v>24</v>
      </c>
      <c r="C14" s="31">
        <v>4200</v>
      </c>
      <c r="D14" s="31"/>
      <c r="E14" s="31"/>
      <c r="F14" s="32"/>
      <c r="G14" s="32">
        <v>6003</v>
      </c>
    </row>
    <row r="15" spans="2:11" x14ac:dyDescent="0.25">
      <c r="B15" s="30"/>
      <c r="C15" s="31">
        <f>SUM(C9:C14)</f>
        <v>60270</v>
      </c>
      <c r="D15" s="31">
        <v>25830</v>
      </c>
      <c r="E15" s="31">
        <f>(C15+D15)*15%</f>
        <v>12915</v>
      </c>
      <c r="F15" s="32">
        <f>C15+D15+E15</f>
        <v>99015</v>
      </c>
      <c r="G15" s="32"/>
      <c r="I15" s="25">
        <f>F15*12</f>
        <v>1188180</v>
      </c>
      <c r="J15" t="s">
        <v>25</v>
      </c>
      <c r="K15" t="s">
        <v>26</v>
      </c>
    </row>
    <row r="16" spans="2:11" x14ac:dyDescent="0.25">
      <c r="I16" s="25">
        <f>I15*30.4%</f>
        <v>361206.72</v>
      </c>
      <c r="J16" t="s">
        <v>27</v>
      </c>
    </row>
    <row r="17" spans="2:13" x14ac:dyDescent="0.25">
      <c r="I17" s="25">
        <f>SUM(I15:I16)</f>
        <v>1549386.72</v>
      </c>
    </row>
    <row r="20" spans="2:13" x14ac:dyDescent="0.25">
      <c r="B20" s="26" t="s">
        <v>13</v>
      </c>
      <c r="C20" s="26" t="s">
        <v>14</v>
      </c>
      <c r="D20" s="27" t="s">
        <v>15</v>
      </c>
      <c r="E20" s="28" t="s">
        <v>16</v>
      </c>
      <c r="F20" s="29" t="s">
        <v>17</v>
      </c>
      <c r="G20" s="29" t="s">
        <v>18</v>
      </c>
      <c r="H20" t="s">
        <v>29</v>
      </c>
      <c r="I20" t="s">
        <v>30</v>
      </c>
      <c r="J20" t="s">
        <v>28</v>
      </c>
      <c r="K20" t="s">
        <v>31</v>
      </c>
    </row>
    <row r="21" spans="2:13" x14ac:dyDescent="0.25">
      <c r="B21" s="30" t="s">
        <v>19</v>
      </c>
      <c r="C21" s="31">
        <v>12300</v>
      </c>
      <c r="D21" s="31">
        <f>C21*50%</f>
        <v>6150</v>
      </c>
      <c r="E21" s="31">
        <f>(C21+D21)*15%</f>
        <v>2767.5</v>
      </c>
      <c r="F21" s="32">
        <f>C21+D21+E21</f>
        <v>21217.5</v>
      </c>
      <c r="G21" s="32">
        <v>17228.61</v>
      </c>
      <c r="H21" s="25">
        <f>C21*21.8</f>
        <v>268140</v>
      </c>
      <c r="I21" s="25">
        <f>F21*12</f>
        <v>254610</v>
      </c>
      <c r="J21" s="25">
        <f>H21-I21</f>
        <v>13530</v>
      </c>
      <c r="K21" s="25">
        <f>(F21*90%)*4</f>
        <v>76383</v>
      </c>
      <c r="L21" s="34">
        <v>0.9</v>
      </c>
      <c r="M21" t="s">
        <v>32</v>
      </c>
    </row>
    <row r="22" spans="2:13" x14ac:dyDescent="0.25">
      <c r="B22" s="30" t="s">
        <v>20</v>
      </c>
      <c r="C22" s="31">
        <v>11070</v>
      </c>
      <c r="D22" s="31">
        <f>C22*30%</f>
        <v>3321</v>
      </c>
      <c r="E22" s="31">
        <f t="shared" ref="E22:E26" si="0">(C22+D22)*15%</f>
        <v>2158.65</v>
      </c>
      <c r="F22" s="32">
        <f t="shared" ref="F22:F26" si="1">C22+D22+E22</f>
        <v>16549.650000000001</v>
      </c>
      <c r="G22" s="32">
        <v>15505.75</v>
      </c>
      <c r="H22" s="25">
        <f t="shared" ref="H22:H26" si="2">C22*21.8</f>
        <v>241326</v>
      </c>
      <c r="I22" s="25">
        <f t="shared" ref="I22:I26" si="3">F22*12</f>
        <v>198595.80000000002</v>
      </c>
      <c r="J22" s="25">
        <f t="shared" ref="J22:J27" si="4">H22-I22</f>
        <v>42730.199999999983</v>
      </c>
      <c r="K22" s="25">
        <f>(F22*40%)*4</f>
        <v>26479.440000000002</v>
      </c>
      <c r="L22" s="34">
        <v>0.4</v>
      </c>
    </row>
    <row r="23" spans="2:13" x14ac:dyDescent="0.25">
      <c r="B23" s="30" t="s">
        <v>21</v>
      </c>
      <c r="C23" s="31">
        <v>10455</v>
      </c>
      <c r="D23" s="31">
        <f>C23*30%</f>
        <v>3136.5</v>
      </c>
      <c r="E23" s="31">
        <f t="shared" si="0"/>
        <v>2038.7249999999999</v>
      </c>
      <c r="F23" s="32">
        <f t="shared" si="1"/>
        <v>15630.225</v>
      </c>
      <c r="G23" s="32">
        <v>14644.32</v>
      </c>
      <c r="H23" s="25">
        <f t="shared" si="2"/>
        <v>227919</v>
      </c>
      <c r="I23" s="25">
        <f t="shared" si="3"/>
        <v>187562.7</v>
      </c>
      <c r="J23" s="25">
        <f t="shared" si="4"/>
        <v>40356.299999999988</v>
      </c>
      <c r="K23" s="25">
        <f>(F23*40%)*4</f>
        <v>25008.36</v>
      </c>
      <c r="L23" s="34">
        <v>0.4</v>
      </c>
    </row>
    <row r="24" spans="2:13" x14ac:dyDescent="0.25">
      <c r="B24" s="33" t="s">
        <v>22</v>
      </c>
      <c r="C24" s="31">
        <v>8209</v>
      </c>
      <c r="D24" s="31">
        <f t="shared" ref="D24:D25" si="5">C24*30%</f>
        <v>2462.6999999999998</v>
      </c>
      <c r="E24" s="31">
        <f t="shared" si="0"/>
        <v>1600.7550000000001</v>
      </c>
      <c r="F24" s="32">
        <f t="shared" si="1"/>
        <v>12272.455000000002</v>
      </c>
      <c r="G24" s="32">
        <v>11498.35</v>
      </c>
      <c r="H24" s="25">
        <f t="shared" si="2"/>
        <v>178956.2</v>
      </c>
      <c r="I24" s="25">
        <f t="shared" si="3"/>
        <v>147269.46000000002</v>
      </c>
      <c r="J24" s="25">
        <f t="shared" si="4"/>
        <v>31686.739999999991</v>
      </c>
      <c r="K24" s="25">
        <f>(F24*30%)*4</f>
        <v>14726.946000000002</v>
      </c>
      <c r="L24" s="34">
        <v>0.3</v>
      </c>
    </row>
    <row r="25" spans="2:13" x14ac:dyDescent="0.25">
      <c r="B25" s="33" t="s">
        <v>23</v>
      </c>
      <c r="C25" s="31">
        <v>8209</v>
      </c>
      <c r="D25" s="31">
        <f t="shared" si="5"/>
        <v>2462.6999999999998</v>
      </c>
      <c r="E25" s="31">
        <f t="shared" si="0"/>
        <v>1600.7550000000001</v>
      </c>
      <c r="F25" s="32">
        <f t="shared" si="1"/>
        <v>12272.455000000002</v>
      </c>
      <c r="G25" s="32">
        <v>11498.35</v>
      </c>
      <c r="H25" s="25">
        <f t="shared" si="2"/>
        <v>178956.2</v>
      </c>
      <c r="I25" s="25">
        <f t="shared" si="3"/>
        <v>147269.46000000002</v>
      </c>
      <c r="J25" s="25">
        <f t="shared" si="4"/>
        <v>31686.739999999991</v>
      </c>
      <c r="K25" s="25">
        <f>(F25*30%)*4</f>
        <v>14726.946000000002</v>
      </c>
      <c r="L25" s="34">
        <v>0.3</v>
      </c>
    </row>
    <row r="26" spans="2:13" x14ac:dyDescent="0.25">
      <c r="B26" s="33" t="s">
        <v>24</v>
      </c>
      <c r="C26" s="31">
        <v>4200</v>
      </c>
      <c r="D26" s="31">
        <v>2009</v>
      </c>
      <c r="E26" s="31">
        <f t="shared" si="0"/>
        <v>931.34999999999991</v>
      </c>
      <c r="F26" s="32">
        <f t="shared" si="1"/>
        <v>7140.35</v>
      </c>
      <c r="G26" s="32">
        <v>6212.1</v>
      </c>
      <c r="H26" s="25">
        <f t="shared" si="2"/>
        <v>91560</v>
      </c>
      <c r="I26" s="25">
        <f t="shared" si="3"/>
        <v>85684.200000000012</v>
      </c>
      <c r="J26" s="25">
        <f t="shared" si="4"/>
        <v>5875.7999999999884</v>
      </c>
      <c r="K26" s="25"/>
    </row>
    <row r="27" spans="2:13" x14ac:dyDescent="0.25">
      <c r="B27" s="30"/>
      <c r="C27" s="31">
        <f>SUM(C21:C26)</f>
        <v>54443</v>
      </c>
      <c r="D27" s="31">
        <v>31657</v>
      </c>
      <c r="E27" s="31">
        <f>(C27+D27)*15%</f>
        <v>12915</v>
      </c>
      <c r="F27" s="32">
        <f>C27+D27+E27</f>
        <v>99015</v>
      </c>
      <c r="G27" s="32"/>
      <c r="H27" s="25">
        <f>SUM(H21:H26)</f>
        <v>1186857.3999999999</v>
      </c>
      <c r="I27" s="25">
        <f>SUM(I21:I26)</f>
        <v>1020991.6199999999</v>
      </c>
      <c r="J27" s="25">
        <f t="shared" si="4"/>
        <v>165865.78000000003</v>
      </c>
      <c r="K27" s="25">
        <f>SUM(K21:K26)</f>
        <v>157324.69200000001</v>
      </c>
    </row>
  </sheetData>
  <mergeCells count="1">
    <mergeCell ref="D2:E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abSelected="1" view="pageBreakPreview" topLeftCell="A22" zoomScaleNormal="100" zoomScaleSheetLayoutView="100" workbookViewId="0">
      <selection activeCell="C32" sqref="C32"/>
    </sheetView>
  </sheetViews>
  <sheetFormatPr defaultRowHeight="15" x14ac:dyDescent="0.25"/>
  <cols>
    <col min="2" max="2" width="7.5703125" customWidth="1"/>
    <col min="3" max="3" width="67.28515625" customWidth="1"/>
    <col min="4" max="4" width="15.140625" customWidth="1"/>
    <col min="8" max="8" width="6.42578125" customWidth="1"/>
    <col min="9" max="9" width="9.85546875" customWidth="1"/>
  </cols>
  <sheetData>
    <row r="1" spans="2:11" ht="15.75" x14ac:dyDescent="0.25">
      <c r="B1" s="1"/>
      <c r="C1" s="3"/>
      <c r="D1" s="56" t="s">
        <v>67</v>
      </c>
      <c r="E1" s="56"/>
      <c r="F1" s="3"/>
      <c r="G1" s="3"/>
      <c r="H1" s="3"/>
      <c r="I1" s="3"/>
    </row>
    <row r="2" spans="2:11" ht="15.75" x14ac:dyDescent="0.25">
      <c r="B2" s="56" t="s">
        <v>66</v>
      </c>
      <c r="C2" s="56"/>
      <c r="D2" s="56"/>
      <c r="E2" s="19"/>
      <c r="F2" s="19"/>
      <c r="G2" s="3"/>
      <c r="H2" s="3"/>
      <c r="I2" s="3"/>
    </row>
    <row r="3" spans="2:11" ht="15.75" x14ac:dyDescent="0.25">
      <c r="B3" s="56"/>
      <c r="C3" s="56"/>
      <c r="D3" s="56"/>
      <c r="E3" s="19"/>
      <c r="F3" s="19"/>
      <c r="G3" s="3"/>
      <c r="H3" s="3"/>
      <c r="I3" s="3"/>
    </row>
    <row r="4" spans="2:11" ht="15.75" x14ac:dyDescent="0.25">
      <c r="B4" s="1"/>
      <c r="C4" s="3"/>
      <c r="D4" s="3"/>
      <c r="E4" s="3"/>
      <c r="F4" s="3"/>
      <c r="G4" s="3"/>
      <c r="H4" s="3"/>
      <c r="I4" s="3"/>
    </row>
    <row r="5" spans="2:11" ht="13.9" customHeight="1" x14ac:dyDescent="0.25">
      <c r="B5" s="1"/>
      <c r="C5" s="3"/>
      <c r="D5" s="3"/>
      <c r="E5" s="3"/>
      <c r="F5" s="3"/>
      <c r="G5" s="3"/>
      <c r="H5" s="3"/>
      <c r="I5" s="3"/>
    </row>
    <row r="6" spans="2:11" ht="18" customHeight="1" x14ac:dyDescent="0.25">
      <c r="B6" s="1"/>
      <c r="C6" s="5" t="s">
        <v>46</v>
      </c>
      <c r="D6" s="3"/>
      <c r="E6" s="3"/>
      <c r="F6" s="3"/>
      <c r="G6" s="20"/>
      <c r="H6" s="20"/>
      <c r="I6" s="20"/>
      <c r="J6" s="21"/>
      <c r="K6" s="21"/>
    </row>
    <row r="7" spans="2:11" ht="16.899999999999999" customHeight="1" x14ac:dyDescent="0.25">
      <c r="B7" s="1"/>
      <c r="C7" s="3" t="s">
        <v>51</v>
      </c>
      <c r="D7" s="3"/>
      <c r="E7" s="3"/>
      <c r="F7" s="3"/>
      <c r="G7" s="3"/>
      <c r="H7" s="3"/>
      <c r="I7" s="3"/>
    </row>
    <row r="8" spans="2:11" ht="15.75" x14ac:dyDescent="0.25">
      <c r="B8" s="1"/>
      <c r="C8" s="3" t="s">
        <v>47</v>
      </c>
      <c r="D8" s="3"/>
      <c r="E8" s="3"/>
      <c r="F8" s="3"/>
      <c r="G8" s="3"/>
      <c r="H8" s="3"/>
      <c r="I8" s="3"/>
    </row>
    <row r="9" spans="2:11" ht="15.75" x14ac:dyDescent="0.25">
      <c r="B9" s="1"/>
      <c r="C9" s="3"/>
      <c r="D9" s="3"/>
      <c r="E9" s="3"/>
      <c r="F9" s="3"/>
      <c r="G9" s="3"/>
      <c r="H9" s="3"/>
      <c r="I9" s="3"/>
    </row>
    <row r="10" spans="2:11" ht="18.75" x14ac:dyDescent="0.3">
      <c r="B10" s="55" t="s">
        <v>0</v>
      </c>
      <c r="C10" s="55"/>
      <c r="D10" s="55"/>
      <c r="E10" s="18"/>
      <c r="F10" s="18"/>
      <c r="G10" s="18"/>
      <c r="H10" s="18"/>
      <c r="I10" s="18"/>
      <c r="J10" s="18"/>
    </row>
    <row r="11" spans="2:11" ht="15.75" x14ac:dyDescent="0.25">
      <c r="B11" s="1"/>
      <c r="C11" s="3"/>
      <c r="D11" s="3"/>
      <c r="E11" s="3"/>
      <c r="F11" s="3"/>
      <c r="G11" s="3"/>
      <c r="H11" s="3"/>
      <c r="I11" s="3"/>
    </row>
    <row r="12" spans="2:11" ht="15.75" x14ac:dyDescent="0.25">
      <c r="B12" s="1"/>
      <c r="C12" s="3"/>
      <c r="D12" s="3"/>
      <c r="E12" s="3"/>
      <c r="F12" s="3"/>
      <c r="G12" s="3"/>
      <c r="H12" s="3"/>
      <c r="I12" s="3"/>
    </row>
    <row r="13" spans="2:11" ht="15.75" x14ac:dyDescent="0.25">
      <c r="B13" s="48" t="s">
        <v>1</v>
      </c>
      <c r="C13" s="50" t="s">
        <v>50</v>
      </c>
      <c r="D13" s="51" t="s">
        <v>3</v>
      </c>
      <c r="E13" s="3"/>
      <c r="F13" s="3"/>
      <c r="G13" s="3"/>
      <c r="H13" s="3"/>
      <c r="I13" s="3"/>
    </row>
    <row r="14" spans="2:11" ht="7.15" customHeight="1" x14ac:dyDescent="0.25">
      <c r="B14" s="49"/>
      <c r="C14" s="50"/>
      <c r="D14" s="52"/>
      <c r="E14" s="3"/>
      <c r="F14" s="3"/>
      <c r="G14" s="3"/>
      <c r="H14" s="3"/>
      <c r="I14" s="3"/>
    </row>
    <row r="15" spans="2:11" ht="18" customHeight="1" x14ac:dyDescent="0.25">
      <c r="B15" s="60" t="s">
        <v>58</v>
      </c>
      <c r="C15" s="61"/>
      <c r="D15" s="62"/>
      <c r="E15" s="3"/>
      <c r="F15" s="3"/>
      <c r="G15" s="3"/>
      <c r="H15" s="3"/>
      <c r="I15" s="3"/>
    </row>
    <row r="16" spans="2:11" ht="19.899999999999999" customHeight="1" x14ac:dyDescent="0.25">
      <c r="B16" s="8">
        <v>1</v>
      </c>
      <c r="C16" s="41" t="s">
        <v>52</v>
      </c>
      <c r="D16" s="10"/>
      <c r="E16" s="3"/>
      <c r="F16" s="3"/>
      <c r="G16" s="3"/>
      <c r="H16" s="3"/>
      <c r="I16" s="3"/>
    </row>
    <row r="17" spans="2:9" ht="64.150000000000006" customHeight="1" x14ac:dyDescent="0.25">
      <c r="B17" s="39">
        <v>2</v>
      </c>
      <c r="C17" s="42" t="s">
        <v>53</v>
      </c>
      <c r="D17" s="40"/>
      <c r="E17" s="3"/>
      <c r="F17" s="3"/>
      <c r="G17" s="3"/>
      <c r="H17" s="3"/>
      <c r="I17" s="3"/>
    </row>
    <row r="18" spans="2:9" ht="37.15" customHeight="1" x14ac:dyDescent="0.25">
      <c r="B18" s="37">
        <v>3</v>
      </c>
      <c r="C18" s="35" t="s">
        <v>54</v>
      </c>
      <c r="D18" s="38"/>
      <c r="E18" s="3"/>
      <c r="F18" s="3"/>
      <c r="G18" s="3"/>
      <c r="H18" s="3"/>
      <c r="I18" s="3"/>
    </row>
    <row r="19" spans="2:9" ht="31.15" customHeight="1" x14ac:dyDescent="0.25">
      <c r="B19" s="63" t="s">
        <v>57</v>
      </c>
      <c r="C19" s="64"/>
      <c r="D19" s="65"/>
      <c r="E19" s="3"/>
      <c r="F19" s="3"/>
      <c r="G19" s="3"/>
      <c r="H19" s="3"/>
      <c r="I19" s="3"/>
    </row>
    <row r="20" spans="2:9" ht="33.6" customHeight="1" x14ac:dyDescent="0.25">
      <c r="B20" s="8">
        <v>1</v>
      </c>
      <c r="C20" s="9" t="s">
        <v>55</v>
      </c>
      <c r="D20" s="10"/>
      <c r="E20" s="3"/>
      <c r="F20" s="3"/>
      <c r="G20" s="3"/>
      <c r="H20" s="3"/>
      <c r="I20" s="3"/>
    </row>
    <row r="21" spans="2:9" ht="34.9" customHeight="1" x14ac:dyDescent="0.25">
      <c r="B21" s="8">
        <v>2</v>
      </c>
      <c r="C21" s="9" t="s">
        <v>56</v>
      </c>
      <c r="D21" s="10"/>
      <c r="E21" s="3"/>
      <c r="F21" s="3"/>
      <c r="G21" s="3"/>
      <c r="H21" s="3"/>
      <c r="I21" s="3"/>
    </row>
    <row r="22" spans="2:9" ht="33.6" customHeight="1" x14ac:dyDescent="0.25">
      <c r="B22" s="8">
        <v>3</v>
      </c>
      <c r="C22" s="9" t="s">
        <v>61</v>
      </c>
      <c r="D22" s="11"/>
      <c r="E22" s="3"/>
      <c r="F22" s="3"/>
      <c r="G22" s="3"/>
      <c r="H22" s="3"/>
      <c r="I22" s="3"/>
    </row>
    <row r="23" spans="2:9" ht="34.9" customHeight="1" x14ac:dyDescent="0.25">
      <c r="B23" s="8">
        <v>4</v>
      </c>
      <c r="C23" s="9" t="s">
        <v>62</v>
      </c>
      <c r="D23" s="10"/>
      <c r="E23" s="3"/>
      <c r="F23" s="3"/>
      <c r="G23" s="3"/>
      <c r="H23" s="3"/>
      <c r="I23" s="3"/>
    </row>
    <row r="24" spans="2:9" ht="15.75" x14ac:dyDescent="0.25">
      <c r="B24" s="53" t="s">
        <v>4</v>
      </c>
      <c r="C24" s="54"/>
      <c r="D24" s="10"/>
      <c r="E24" s="3"/>
      <c r="F24" s="3"/>
      <c r="G24" s="3"/>
      <c r="H24" s="3"/>
      <c r="I24" s="3"/>
    </row>
    <row r="25" spans="2:9" ht="15.75" x14ac:dyDescent="0.25">
      <c r="B25" s="66" t="s">
        <v>59</v>
      </c>
      <c r="C25" s="66"/>
      <c r="D25" s="66"/>
      <c r="E25" s="3"/>
      <c r="F25" s="3"/>
      <c r="G25" s="3"/>
      <c r="H25" s="3"/>
      <c r="I25" s="3"/>
    </row>
    <row r="26" spans="2:9" ht="33" customHeight="1" x14ac:dyDescent="0.25">
      <c r="B26" s="36">
        <v>1</v>
      </c>
      <c r="C26" s="9" t="s">
        <v>63</v>
      </c>
      <c r="D26" s="9"/>
      <c r="E26" s="3"/>
      <c r="F26" s="3"/>
      <c r="G26" s="3"/>
      <c r="H26" s="3"/>
      <c r="I26" s="3"/>
    </row>
    <row r="27" spans="2:9" ht="31.5" x14ac:dyDescent="0.25">
      <c r="B27" s="36">
        <v>2</v>
      </c>
      <c r="C27" s="9" t="s">
        <v>64</v>
      </c>
      <c r="D27" s="9"/>
      <c r="E27" s="3"/>
      <c r="F27" s="3"/>
      <c r="G27" s="3"/>
      <c r="H27" s="3"/>
      <c r="I27" s="3"/>
    </row>
    <row r="28" spans="2:9" ht="31.5" x14ac:dyDescent="0.25">
      <c r="B28" s="36">
        <v>3</v>
      </c>
      <c r="C28" s="9" t="s">
        <v>65</v>
      </c>
      <c r="D28" s="9"/>
      <c r="E28" s="3"/>
      <c r="F28" s="3"/>
      <c r="G28" s="3"/>
      <c r="H28" s="3"/>
      <c r="I28" s="3"/>
    </row>
    <row r="29" spans="2:9" ht="15.75" x14ac:dyDescent="0.25">
      <c r="B29" s="59" t="s">
        <v>4</v>
      </c>
      <c r="C29" s="59"/>
      <c r="D29" s="9"/>
      <c r="E29" s="3"/>
      <c r="F29" s="3"/>
      <c r="G29" s="3"/>
      <c r="H29" s="3"/>
      <c r="I29" s="3"/>
    </row>
    <row r="30" spans="2:9" ht="15.75" x14ac:dyDescent="0.25">
      <c r="B30" s="58" t="s">
        <v>60</v>
      </c>
      <c r="C30" s="58"/>
      <c r="D30" s="58"/>
      <c r="E30" s="3"/>
      <c r="F30" s="3"/>
      <c r="G30" s="3"/>
      <c r="H30" s="3"/>
      <c r="I30" s="3"/>
    </row>
    <row r="31" spans="2:9" ht="31.9" customHeight="1" x14ac:dyDescent="0.25">
      <c r="B31" s="43"/>
      <c r="C31" s="44" t="s">
        <v>68</v>
      </c>
      <c r="D31" s="44"/>
      <c r="E31" s="3"/>
      <c r="F31" s="3"/>
      <c r="G31" s="3"/>
      <c r="H31" s="3"/>
      <c r="I31" s="3"/>
    </row>
    <row r="32" spans="2:9" ht="17.45" customHeight="1" x14ac:dyDescent="0.25">
      <c r="B32" s="45"/>
      <c r="C32" s="46"/>
      <c r="D32" s="46"/>
      <c r="E32" s="3"/>
      <c r="F32" s="3"/>
      <c r="G32" s="3"/>
      <c r="H32" s="3"/>
      <c r="I32" s="3"/>
    </row>
    <row r="33" spans="2:9" ht="18.600000000000001" customHeight="1" x14ac:dyDescent="0.25">
      <c r="B33" s="45"/>
      <c r="C33" s="46"/>
      <c r="D33" s="46"/>
      <c r="E33" s="3"/>
      <c r="F33" s="3"/>
      <c r="G33" s="3"/>
      <c r="H33" s="3"/>
      <c r="I33" s="3"/>
    </row>
    <row r="34" spans="2:9" ht="15.75" x14ac:dyDescent="0.25">
      <c r="B34" s="1"/>
      <c r="C34" s="12" t="s">
        <v>48</v>
      </c>
      <c r="D34" s="13"/>
      <c r="E34" s="3"/>
      <c r="F34" s="3"/>
      <c r="G34" s="3"/>
      <c r="H34" s="3"/>
      <c r="I34" s="3"/>
    </row>
    <row r="35" spans="2:9" ht="15.75" x14ac:dyDescent="0.25">
      <c r="B35" s="1"/>
      <c r="C35" s="12"/>
      <c r="D35" s="3"/>
      <c r="E35" s="3"/>
      <c r="F35" s="3"/>
      <c r="G35" s="3"/>
      <c r="H35" s="3"/>
      <c r="I35" s="3"/>
    </row>
    <row r="36" spans="2:9" ht="15.75" x14ac:dyDescent="0.25">
      <c r="B36" s="1"/>
      <c r="C36" s="12" t="s">
        <v>6</v>
      </c>
      <c r="D36" s="1"/>
      <c r="E36" s="1"/>
      <c r="F36" s="1"/>
      <c r="G36" s="1"/>
      <c r="H36" s="1"/>
      <c r="I36" s="1"/>
    </row>
    <row r="37" spans="2:9" x14ac:dyDescent="0.25">
      <c r="B37" s="1"/>
      <c r="C37" s="14"/>
      <c r="D37" s="1"/>
      <c r="E37" s="1"/>
      <c r="F37" s="1"/>
      <c r="G37" s="1"/>
      <c r="H37" s="1"/>
      <c r="I37" s="1"/>
    </row>
    <row r="38" spans="2:9" x14ac:dyDescent="0.25">
      <c r="B38" s="1"/>
      <c r="C38" s="14" t="s">
        <v>49</v>
      </c>
      <c r="D38" s="1"/>
      <c r="E38" s="1"/>
      <c r="F38" s="1"/>
      <c r="G38" s="1"/>
      <c r="H38" s="1"/>
      <c r="I38" s="1"/>
    </row>
    <row r="39" spans="2:9" x14ac:dyDescent="0.25">
      <c r="C39" s="15"/>
    </row>
    <row r="40" spans="2:9" x14ac:dyDescent="0.25">
      <c r="C40" s="15"/>
    </row>
    <row r="41" spans="2:9" x14ac:dyDescent="0.25">
      <c r="C41" s="15"/>
    </row>
    <row r="42" spans="2:9" x14ac:dyDescent="0.25">
      <c r="C42" s="15"/>
    </row>
    <row r="43" spans="2:9" x14ac:dyDescent="0.25">
      <c r="C43" s="15"/>
    </row>
    <row r="44" spans="2:9" x14ac:dyDescent="0.25">
      <c r="C44" s="15"/>
    </row>
    <row r="45" spans="2:9" x14ac:dyDescent="0.25">
      <c r="C45" s="15"/>
    </row>
    <row r="46" spans="2:9" x14ac:dyDescent="0.25">
      <c r="C46" s="15"/>
    </row>
    <row r="47" spans="2:9" x14ac:dyDescent="0.25">
      <c r="C47" s="15"/>
    </row>
    <row r="48" spans="2:9" x14ac:dyDescent="0.25">
      <c r="C48" s="15"/>
    </row>
    <row r="49" spans="3:3" x14ac:dyDescent="0.25">
      <c r="C49" s="15"/>
    </row>
    <row r="50" spans="3:3" x14ac:dyDescent="0.25">
      <c r="C50" s="15"/>
    </row>
    <row r="51" spans="3:3" x14ac:dyDescent="0.25">
      <c r="C51" s="15"/>
    </row>
    <row r="52" spans="3:3" x14ac:dyDescent="0.25">
      <c r="C52" s="15"/>
    </row>
  </sheetData>
  <mergeCells count="13">
    <mergeCell ref="B30:D30"/>
    <mergeCell ref="D1:E1"/>
    <mergeCell ref="B2:D2"/>
    <mergeCell ref="B3:D3"/>
    <mergeCell ref="B10:D10"/>
    <mergeCell ref="B13:B14"/>
    <mergeCell ref="C13:C14"/>
    <mergeCell ref="D13:D14"/>
    <mergeCell ref="B29:C29"/>
    <mergeCell ref="B15:D15"/>
    <mergeCell ref="B19:D19"/>
    <mergeCell ref="B25:D25"/>
    <mergeCell ref="B24:C24"/>
  </mergeCells>
  <pageMargins left="1.1811023622047245" right="0.39370078740157483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ГТО</vt:lpstr>
      <vt:lpstr>расчет</vt:lpstr>
      <vt:lpstr>ГТО (2)</vt:lpstr>
      <vt:lpstr>ГТО!Область_печати</vt:lpstr>
      <vt:lpstr>'ГТО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В. Житниковская</dc:creator>
  <cp:lastModifiedBy>Евгения Константиновна  Борисова</cp:lastModifiedBy>
  <cp:lastPrinted>2019-10-11T06:42:25Z</cp:lastPrinted>
  <dcterms:created xsi:type="dcterms:W3CDTF">2013-10-03T03:46:06Z</dcterms:created>
  <dcterms:modified xsi:type="dcterms:W3CDTF">2019-12-12T06:18:33Z</dcterms:modified>
</cp:coreProperties>
</file>