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7" sheetId="1" r:id="rId1"/>
  </sheets>
  <definedNames>
    <definedName name="_xlnm.Print_Titles" localSheetId="0">'Приложение 7'!$16:$16</definedName>
  </definedNames>
  <calcPr fullCalcOnLoad="1" fullPrecision="0"/>
</workbook>
</file>

<file path=xl/sharedStrings.xml><?xml version="1.0" encoding="utf-8"?>
<sst xmlns="http://schemas.openxmlformats.org/spreadsheetml/2006/main" count="222" uniqueCount="86">
  <si>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</si>
  <si>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</si>
  <si>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</si>
  <si>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</si>
  <si>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</si>
  <si>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</si>
  <si>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</si>
  <si>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</si>
  <si>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</si>
  <si>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</si>
  <si>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</si>
  <si>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</si>
  <si>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</si>
  <si>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</si>
  <si>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</si>
  <si>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</si>
  <si>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</si>
  <si>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</si>
  <si>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</si>
  <si>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</si>
  <si>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Мероприятие 3.2. Предоставление грантов главы администрации города по содержанию многоквартирных домов и благоустройству придомовых территорий</t>
  </si>
  <si>
    <t>Цель, задача, мероприятие</t>
  </si>
  <si>
    <t>внебюджетные источники</t>
  </si>
  <si>
    <t>федеральный бюджет</t>
  </si>
  <si>
    <t>Мероприятие 3.1. Благоустройство контейнерных площадок в частном секторе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</si>
  <si>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</si>
  <si>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</si>
  <si>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</si>
  <si>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</si>
  <si>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Подпрограмма «Обеспечение населения города комфортным жильем на 2015-2025 годы»</t>
  </si>
  <si>
    <t>2.1.</t>
  </si>
  <si>
    <t>1.</t>
  </si>
  <si>
    <t>2.</t>
  </si>
  <si>
    <t>2.2.</t>
  </si>
  <si>
    <t xml:space="preserve">Мероприятие 1.2.                   Снос аварийных домов </t>
  </si>
  <si>
    <t>3.</t>
  </si>
  <si>
    <t>Задача 2.                    Организация предоставления государственной поддержки на приобретение жилья отдельным категориям граждан</t>
  </si>
  <si>
    <t>3.1.</t>
  </si>
  <si>
    <t>4.</t>
  </si>
  <si>
    <t>5.</t>
  </si>
  <si>
    <t>5.1.</t>
  </si>
  <si>
    <t>Мероприятие 2.1.         Капитальный ремонт жилищного фонда города Барнаула</t>
  </si>
  <si>
    <t>5.2.</t>
  </si>
  <si>
    <t>5.3.</t>
  </si>
  <si>
    <t>5.4.</t>
  </si>
  <si>
    <t>5.5.</t>
  </si>
  <si>
    <t>5.6.</t>
  </si>
  <si>
    <t>6.</t>
  </si>
  <si>
    <t>7.</t>
  </si>
  <si>
    <t>7.1.</t>
  </si>
  <si>
    <t>8.</t>
  </si>
  <si>
    <t>8.1.</t>
  </si>
  <si>
    <t>8.2.</t>
  </si>
  <si>
    <t>8.3.</t>
  </si>
  <si>
    <t>Мероприятие 3.3.
Обеспечение доступности для горожан услуг общих отделений бань</t>
  </si>
  <si>
    <t>Мероприятие 3.4.
Обеспечение деятельности комитета жилищно-коммунального хозяйства города Барнаула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</si>
  <si>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</si>
  <si>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</si>
  <si>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Приложение 7</t>
  </si>
  <si>
    <t>П.Д.Фризен</t>
  </si>
  <si>
    <t>Источники финансирования</t>
  </si>
  <si>
    <t>Мероприятие 1.1.                                                           Приобретение жилых помещений для переселения граждан, проживающих в аварийном жилищном фонде или жилых помещениях, признанных непригодными для проживания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</si>
  <si>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</si>
  <si>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Задача 1.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</si>
  <si>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Мероприятие 2.2.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</si>
  <si>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Мероприятие 2.3.                                                          Капитальный ремонт муниципального жилищного фонда</t>
  </si>
  <si>
    <t>Мероприятие 2.4.                                                                  Содержание не заселенных в установленном порядке муниципальных жилых помещений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</si>
  <si>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</si>
  <si>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Мероприятие 2.5.                                                          Оформление технической документации на жилищный фонд города</t>
  </si>
  <si>
    <t xml:space="preserve">Мероприятие 2.6.                                                      Ообеспечение реализации краевой программы «Капитальный ремонт общего имущества в многоквартирных домах, расположенных на территории Алтайского края» на 2014-2043 годы в части муниципальной доли </t>
  </si>
  <si>
    <t>Цель.                                                                             Повышение уровня благоустройства жилых территорий города Барнаула</t>
  </si>
  <si>
    <t>Задача 1.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</si>
  <si>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Задача 2.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</si>
  <si>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Срок реализации</t>
  </si>
  <si>
    <t>администрации города</t>
  </si>
  <si>
    <t xml:space="preserve">к постановлению  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</si>
  <si>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</si>
  <si>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</si>
  <si>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</si>
  <si>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</si>
  <si>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Приложение 5</t>
  </si>
  <si>
    <t xml:space="preserve">Цель. Улучшение жилищных  условий граждан, прожива-ющих в домах, признанных аварийными и непригодными для постоянного проживания,  и выполнения государственных обязательств по обеспечению жильем отдельных категорий граждан, установленных федеральным законодательством </t>
  </si>
  <si>
    <t xml:space="preserve">Первый заместитель главы администрации </t>
  </si>
  <si>
    <t>города, руководитель аппарата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</si>
  <si>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Программы</t>
  </si>
  <si>
    <t>от 19.10.2015 №1902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</si>
</sst>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7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1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25</xdr:row>
      <xdr:rowOff>352425</xdr:rowOff>
    </xdr:from>
    <xdr:to>
      <xdr:col>18</xdr:col>
      <xdr:colOff>171450</xdr:colOff>
      <xdr:row>25</xdr:row>
      <xdr:rowOff>352425</xdr:rowOff>
    </xdr:to>
    <xdr:sp>
      <xdr:nvSpPr>
        <xdr:cNvPr id="1" name="Rectangle 12"/>
        <xdr:cNvSpPr>
          <a:spLocks/>
        </xdr:cNvSpPr>
      </xdr:nvSpPr>
      <xdr:spPr>
        <a:xfrm>
          <a:off x="13716000" y="77438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95250</xdr:rowOff>
    </xdr:from>
    <xdr:to>
      <xdr:col>18</xdr:col>
      <xdr:colOff>171450</xdr:colOff>
      <xdr:row>33</xdr:row>
      <xdr:rowOff>390525</xdr:rowOff>
    </xdr:to>
    <xdr:sp>
      <xdr:nvSpPr>
        <xdr:cNvPr id="2" name="Rectangle 10"/>
        <xdr:cNvSpPr>
          <a:spLocks/>
        </xdr:cNvSpPr>
      </xdr:nvSpPr>
      <xdr:spPr>
        <a:xfrm>
          <a:off x="13716000" y="10534650"/>
          <a:ext cx="361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38</xdr:row>
      <xdr:rowOff>95250</xdr:rowOff>
    </xdr:from>
    <xdr:to>
      <xdr:col>18</xdr:col>
      <xdr:colOff>171450</xdr:colOff>
      <xdr:row>38</xdr:row>
      <xdr:rowOff>390525</xdr:rowOff>
    </xdr:to>
    <xdr:sp>
      <xdr:nvSpPr>
        <xdr:cNvPr id="3" name="Rectangle 9"/>
        <xdr:cNvSpPr>
          <a:spLocks/>
        </xdr:cNvSpPr>
      </xdr:nvSpPr>
      <xdr:spPr>
        <a:xfrm>
          <a:off x="13716000" y="12487275"/>
          <a:ext cx="361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55</xdr:row>
      <xdr:rowOff>381000</xdr:rowOff>
    </xdr:from>
    <xdr:to>
      <xdr:col>18</xdr:col>
      <xdr:colOff>171450</xdr:colOff>
      <xdr:row>55</xdr:row>
      <xdr:rowOff>381000</xdr:rowOff>
    </xdr:to>
    <xdr:sp>
      <xdr:nvSpPr>
        <xdr:cNvPr id="4" name="Rectangle 8"/>
        <xdr:cNvSpPr>
          <a:spLocks/>
        </xdr:cNvSpPr>
      </xdr:nvSpPr>
      <xdr:spPr>
        <a:xfrm>
          <a:off x="13716000" y="1920240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59</xdr:row>
      <xdr:rowOff>95250</xdr:rowOff>
    </xdr:from>
    <xdr:to>
      <xdr:col>18</xdr:col>
      <xdr:colOff>171450</xdr:colOff>
      <xdr:row>59</xdr:row>
      <xdr:rowOff>381000</xdr:rowOff>
    </xdr:to>
    <xdr:sp>
      <xdr:nvSpPr>
        <xdr:cNvPr id="5" name="Rectangle 7"/>
        <xdr:cNvSpPr>
          <a:spLocks/>
        </xdr:cNvSpPr>
      </xdr:nvSpPr>
      <xdr:spPr>
        <a:xfrm>
          <a:off x="13716000" y="2044065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64</xdr:row>
      <xdr:rowOff>95250</xdr:rowOff>
    </xdr:from>
    <xdr:to>
      <xdr:col>18</xdr:col>
      <xdr:colOff>171450</xdr:colOff>
      <xdr:row>64</xdr:row>
      <xdr:rowOff>381000</xdr:rowOff>
    </xdr:to>
    <xdr:sp>
      <xdr:nvSpPr>
        <xdr:cNvPr id="6" name="Rectangle 6"/>
        <xdr:cNvSpPr>
          <a:spLocks/>
        </xdr:cNvSpPr>
      </xdr:nvSpPr>
      <xdr:spPr>
        <a:xfrm>
          <a:off x="13716000" y="2234565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69</xdr:row>
      <xdr:rowOff>95250</xdr:rowOff>
    </xdr:from>
    <xdr:to>
      <xdr:col>18</xdr:col>
      <xdr:colOff>171450</xdr:colOff>
      <xdr:row>69</xdr:row>
      <xdr:rowOff>371475</xdr:rowOff>
    </xdr:to>
    <xdr:sp>
      <xdr:nvSpPr>
        <xdr:cNvPr id="7" name="Rectangle 5"/>
        <xdr:cNvSpPr>
          <a:spLocks/>
        </xdr:cNvSpPr>
      </xdr:nvSpPr>
      <xdr:spPr>
        <a:xfrm>
          <a:off x="13716000" y="2426017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79</xdr:row>
      <xdr:rowOff>95250</xdr:rowOff>
    </xdr:from>
    <xdr:to>
      <xdr:col>18</xdr:col>
      <xdr:colOff>171450</xdr:colOff>
      <xdr:row>79</xdr:row>
      <xdr:rowOff>381000</xdr:rowOff>
    </xdr:to>
    <xdr:sp>
      <xdr:nvSpPr>
        <xdr:cNvPr id="8" name="Rectangle 3"/>
        <xdr:cNvSpPr>
          <a:spLocks/>
        </xdr:cNvSpPr>
      </xdr:nvSpPr>
      <xdr:spPr>
        <a:xfrm>
          <a:off x="13716000" y="28165425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="75" zoomScaleNormal="75" zoomScalePageLayoutView="0" workbookViewId="0" topLeftCell="A1">
      <selection activeCell="I7" sqref="I7"/>
    </sheetView>
  </sheetViews>
  <sheetFormatPr defaultColWidth="9.00390625" defaultRowHeight="15.75"/>
  <cols>
    <col min="1" max="1" width="3.75390625" style="0" customWidth="1"/>
    <col min="2" max="2" width="23.375" style="0" customWidth="1"/>
    <col min="4" max="4" width="14.875" style="0" customWidth="1"/>
    <col min="5" max="5" width="9.75390625" style="0" bestFit="1" customWidth="1"/>
    <col min="6" max="15" width="8.875" style="0" bestFit="1" customWidth="1"/>
    <col min="16" max="16" width="9.50390625" style="0" bestFit="1" customWidth="1"/>
    <col min="17" max="17" width="14.50390625" style="0" customWidth="1"/>
  </cols>
  <sheetData>
    <row r="1" spans="1:18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"/>
      <c r="N1" s="13" t="s">
        <v>58</v>
      </c>
      <c r="O1" s="13"/>
      <c r="P1" s="13"/>
      <c r="Q1" s="13"/>
      <c r="R1" s="7"/>
    </row>
    <row r="2" spans="1:18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3" t="s">
        <v>75</v>
      </c>
      <c r="O2" s="13"/>
      <c r="P2" s="13"/>
      <c r="Q2" s="13"/>
      <c r="R2" s="7"/>
    </row>
    <row r="3" spans="1:18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3" t="s">
        <v>74</v>
      </c>
      <c r="O3" s="13"/>
      <c r="P3" s="13"/>
      <c r="Q3" s="13"/>
      <c r="R3" s="7"/>
    </row>
    <row r="4" spans="1:18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3" t="s">
        <v>85</v>
      </c>
      <c r="O4" s="13"/>
      <c r="P4" s="13"/>
      <c r="Q4" s="13"/>
      <c r="R4" s="7"/>
    </row>
    <row r="5" spans="1:18" ht="1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7"/>
    </row>
    <row r="6" spans="1:18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  <c r="N6" s="17" t="s">
        <v>80</v>
      </c>
      <c r="O6" s="17"/>
      <c r="P6" s="17"/>
      <c r="Q6" s="17"/>
      <c r="R6" s="7"/>
    </row>
    <row r="7" spans="1:18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3"/>
      <c r="N7" s="16" t="s">
        <v>76</v>
      </c>
      <c r="O7" s="16"/>
      <c r="P7" s="16"/>
      <c r="Q7" s="16"/>
      <c r="R7" s="7"/>
    </row>
    <row r="8" spans="1:18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16" t="s">
        <v>77</v>
      </c>
      <c r="O8" s="16"/>
      <c r="P8" s="16"/>
      <c r="Q8" s="16"/>
      <c r="R8" s="7"/>
    </row>
    <row r="9" spans="1:18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16" t="s">
        <v>78</v>
      </c>
      <c r="O9" s="16"/>
      <c r="P9" s="16"/>
      <c r="Q9" s="16"/>
      <c r="R9" s="7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7"/>
    </row>
    <row r="11" spans="1:18" ht="1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7"/>
    </row>
    <row r="12" spans="1:18" ht="48.75" customHeight="1">
      <c r="A12" s="19" t="s">
        <v>84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7"/>
    </row>
    <row r="13" ht="10.5" customHeight="1"/>
    <row r="14" spans="1:17" ht="18.75" customHeight="1">
      <c r="A14" s="23" t="s">
        <v>0</v>
      </c>
      <c r="B14" s="23" t="s">
        <v>21</v>
      </c>
      <c r="C14" s="23" t="s">
        <v>73</v>
      </c>
      <c r="D14" s="23" t="s">
        <v>1</v>
      </c>
      <c r="E14" s="23" t="s">
        <v>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 t="s">
        <v>60</v>
      </c>
    </row>
    <row r="15" spans="1:17" ht="38.25" customHeight="1">
      <c r="A15" s="23"/>
      <c r="B15" s="23"/>
      <c r="C15" s="23"/>
      <c r="D15" s="23"/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5" t="s">
        <v>12</v>
      </c>
      <c r="O15" s="5" t="s">
        <v>13</v>
      </c>
      <c r="P15" s="5" t="s">
        <v>14</v>
      </c>
      <c r="Q15" s="23"/>
    </row>
    <row r="16" spans="1:17" ht="1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22.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33" customHeight="1">
      <c r="A18" s="20" t="s">
        <v>31</v>
      </c>
      <c r="B18" s="25" t="s">
        <v>81</v>
      </c>
      <c r="C18" s="20" t="s">
        <v>15</v>
      </c>
      <c r="D18" s="20" t="s">
        <v>16</v>
      </c>
      <c r="E18" s="1">
        <f>E19+E20+E21+E22</f>
        <v>122716.2</v>
      </c>
      <c r="F18" s="1">
        <f aca="true" t="shared" si="0" ref="F18:O18">F19+F20+F21+F22</f>
        <v>105678.2</v>
      </c>
      <c r="G18" s="1">
        <f t="shared" si="0"/>
        <v>90204.4</v>
      </c>
      <c r="H18" s="1">
        <f t="shared" si="0"/>
        <v>63001</v>
      </c>
      <c r="I18" s="1">
        <f t="shared" si="0"/>
        <v>63001</v>
      </c>
      <c r="J18" s="1">
        <f t="shared" si="0"/>
        <v>63001</v>
      </c>
      <c r="K18" s="1">
        <f t="shared" si="0"/>
        <v>63001</v>
      </c>
      <c r="L18" s="1">
        <f t="shared" si="0"/>
        <v>63001</v>
      </c>
      <c r="M18" s="1">
        <f t="shared" si="0"/>
        <v>63001</v>
      </c>
      <c r="N18" s="1">
        <f t="shared" si="0"/>
        <v>63001</v>
      </c>
      <c r="O18" s="1">
        <f t="shared" si="0"/>
        <v>63001</v>
      </c>
      <c r="P18" s="1">
        <f>P19+P20+P21+P22</f>
        <v>822606.8</v>
      </c>
      <c r="Q18" s="4" t="s">
        <v>17</v>
      </c>
    </row>
    <row r="19" spans="1:19" ht="28.5" customHeight="1">
      <c r="A19" s="20"/>
      <c r="B19" s="26"/>
      <c r="C19" s="20"/>
      <c r="D19" s="20"/>
      <c r="E19" s="1">
        <f>E24+E39</f>
        <v>56686.9</v>
      </c>
      <c r="F19" s="1">
        <f aca="true" t="shared" si="1" ref="F19:O19">F24+F39</f>
        <v>20603.9</v>
      </c>
      <c r="G19" s="1">
        <f t="shared" si="1"/>
        <v>29121.6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  <c r="N19" s="1">
        <f t="shared" si="1"/>
        <v>0</v>
      </c>
      <c r="O19" s="1">
        <f t="shared" si="1"/>
        <v>0</v>
      </c>
      <c r="P19" s="1">
        <f>SUM(E19:O19)</f>
        <v>106412.4</v>
      </c>
      <c r="Q19" s="4" t="s">
        <v>23</v>
      </c>
      <c r="S19" s="15"/>
    </row>
    <row r="20" spans="1:17" ht="30.75" customHeight="1">
      <c r="A20" s="20"/>
      <c r="B20" s="26"/>
      <c r="C20" s="20"/>
      <c r="D20" s="20"/>
      <c r="E20" s="1">
        <f>E25+E40</f>
        <v>0</v>
      </c>
      <c r="F20" s="1">
        <f aca="true" t="shared" si="2" ref="F20:O20">F25+F40</f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>SUM(E20:O20)</f>
        <v>0</v>
      </c>
      <c r="Q20" s="4" t="s">
        <v>18</v>
      </c>
    </row>
    <row r="21" spans="1:17" ht="29.25" customHeight="1">
      <c r="A21" s="20"/>
      <c r="B21" s="26"/>
      <c r="C21" s="20"/>
      <c r="D21" s="20"/>
      <c r="E21" s="1">
        <f>E26+E41</f>
        <v>66029.3</v>
      </c>
      <c r="F21" s="1">
        <f aca="true" t="shared" si="3" ref="F21:O21">F26+F41</f>
        <v>85074.3</v>
      </c>
      <c r="G21" s="1">
        <f t="shared" si="3"/>
        <v>61082.8</v>
      </c>
      <c r="H21" s="1">
        <f t="shared" si="3"/>
        <v>63001</v>
      </c>
      <c r="I21" s="1">
        <f t="shared" si="3"/>
        <v>63001</v>
      </c>
      <c r="J21" s="1">
        <f t="shared" si="3"/>
        <v>63001</v>
      </c>
      <c r="K21" s="1">
        <f t="shared" si="3"/>
        <v>63001</v>
      </c>
      <c r="L21" s="1">
        <f t="shared" si="3"/>
        <v>63001</v>
      </c>
      <c r="M21" s="1">
        <f t="shared" si="3"/>
        <v>63001</v>
      </c>
      <c r="N21" s="1">
        <f t="shared" si="3"/>
        <v>63001</v>
      </c>
      <c r="O21" s="1">
        <f t="shared" si="3"/>
        <v>63001</v>
      </c>
      <c r="P21" s="1">
        <f>SUM(E21:O21)</f>
        <v>716194.4</v>
      </c>
      <c r="Q21" s="4" t="s">
        <v>19</v>
      </c>
    </row>
    <row r="22" spans="1:17" ht="27" customHeight="1">
      <c r="A22" s="20"/>
      <c r="B22" s="27"/>
      <c r="C22" s="20"/>
      <c r="D22" s="20"/>
      <c r="E22" s="1">
        <f>E27+E42</f>
        <v>0</v>
      </c>
      <c r="F22" s="1">
        <f aca="true" t="shared" si="4" ref="F22:O22">F27+F42</f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1">
        <f>SUM(E22:O22)</f>
        <v>0</v>
      </c>
      <c r="Q22" s="4" t="s">
        <v>22</v>
      </c>
    </row>
    <row r="23" spans="1:17" ht="27.75" customHeight="1">
      <c r="A23" s="20" t="s">
        <v>32</v>
      </c>
      <c r="B23" s="25" t="s">
        <v>79</v>
      </c>
      <c r="C23" s="20" t="s">
        <v>15</v>
      </c>
      <c r="D23" s="20" t="s">
        <v>16</v>
      </c>
      <c r="E23" s="1">
        <f>E24+E25+E26+E27</f>
        <v>66029.3</v>
      </c>
      <c r="F23" s="1">
        <f aca="true" t="shared" si="5" ref="F23:O23">F24+F25+F26+F27</f>
        <v>85074.3</v>
      </c>
      <c r="G23" s="1">
        <f t="shared" si="5"/>
        <v>61082.8</v>
      </c>
      <c r="H23" s="1">
        <f t="shared" si="5"/>
        <v>63001</v>
      </c>
      <c r="I23" s="1">
        <f t="shared" si="5"/>
        <v>63001</v>
      </c>
      <c r="J23" s="1">
        <f t="shared" si="5"/>
        <v>63001</v>
      </c>
      <c r="K23" s="1">
        <f t="shared" si="5"/>
        <v>63001</v>
      </c>
      <c r="L23" s="1">
        <f t="shared" si="5"/>
        <v>63001</v>
      </c>
      <c r="M23" s="1">
        <f t="shared" si="5"/>
        <v>63001</v>
      </c>
      <c r="N23" s="1">
        <f t="shared" si="5"/>
        <v>63001</v>
      </c>
      <c r="O23" s="1">
        <f t="shared" si="5"/>
        <v>63001</v>
      </c>
      <c r="P23" s="1">
        <f>P24+P25+P26+P27</f>
        <v>716194.4</v>
      </c>
      <c r="Q23" s="4" t="s">
        <v>17</v>
      </c>
    </row>
    <row r="24" spans="1:17" ht="27.75" customHeight="1">
      <c r="A24" s="20"/>
      <c r="B24" s="26"/>
      <c r="C24" s="20"/>
      <c r="D24" s="20"/>
      <c r="E24" s="1">
        <f>E29+E34</f>
        <v>0</v>
      </c>
      <c r="F24" s="1">
        <f aca="true" t="shared" si="6" ref="F24:O24">F29+F34</f>
        <v>0</v>
      </c>
      <c r="G24" s="1">
        <f t="shared" si="6"/>
        <v>0</v>
      </c>
      <c r="H24" s="1">
        <f t="shared" si="6"/>
        <v>0</v>
      </c>
      <c r="I24" s="1">
        <f t="shared" si="6"/>
        <v>0</v>
      </c>
      <c r="J24" s="1">
        <f t="shared" si="6"/>
        <v>0</v>
      </c>
      <c r="K24" s="1">
        <f t="shared" si="6"/>
        <v>0</v>
      </c>
      <c r="L24" s="1">
        <f t="shared" si="6"/>
        <v>0</v>
      </c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>SUM(E24:O24)</f>
        <v>0</v>
      </c>
      <c r="Q24" s="4" t="s">
        <v>23</v>
      </c>
    </row>
    <row r="25" spans="1:17" ht="27.75" customHeight="1">
      <c r="A25" s="20"/>
      <c r="B25" s="26"/>
      <c r="C25" s="20"/>
      <c r="D25" s="20"/>
      <c r="E25" s="1">
        <f>E30+E35</f>
        <v>0</v>
      </c>
      <c r="F25" s="1">
        <f aca="true" t="shared" si="7" ref="F25:O25">F30+F35</f>
        <v>0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0</v>
      </c>
      <c r="K25" s="1">
        <f t="shared" si="7"/>
        <v>0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0</v>
      </c>
      <c r="P25" s="1">
        <f>SUM(E25:O25)</f>
        <v>0</v>
      </c>
      <c r="Q25" s="4" t="s">
        <v>18</v>
      </c>
    </row>
    <row r="26" spans="1:17" ht="27.75" customHeight="1">
      <c r="A26" s="20"/>
      <c r="B26" s="26"/>
      <c r="C26" s="20"/>
      <c r="D26" s="20"/>
      <c r="E26" s="1">
        <f>E31+E36</f>
        <v>66029.3</v>
      </c>
      <c r="F26" s="1">
        <f aca="true" t="shared" si="8" ref="F26:O26">F31+F36</f>
        <v>85074.3</v>
      </c>
      <c r="G26" s="1">
        <f t="shared" si="8"/>
        <v>61082.8</v>
      </c>
      <c r="H26" s="1">
        <f t="shared" si="8"/>
        <v>63001</v>
      </c>
      <c r="I26" s="1">
        <f t="shared" si="8"/>
        <v>63001</v>
      </c>
      <c r="J26" s="1">
        <f t="shared" si="8"/>
        <v>63001</v>
      </c>
      <c r="K26" s="1">
        <f t="shared" si="8"/>
        <v>63001</v>
      </c>
      <c r="L26" s="1">
        <f t="shared" si="8"/>
        <v>63001</v>
      </c>
      <c r="M26" s="1">
        <f t="shared" si="8"/>
        <v>63001</v>
      </c>
      <c r="N26" s="1">
        <f t="shared" si="8"/>
        <v>63001</v>
      </c>
      <c r="O26" s="1">
        <f t="shared" si="8"/>
        <v>63001</v>
      </c>
      <c r="P26" s="1">
        <f>SUM(E26:O26)</f>
        <v>716194.4</v>
      </c>
      <c r="Q26" s="4" t="s">
        <v>19</v>
      </c>
    </row>
    <row r="27" spans="1:17" ht="27.75" customHeight="1">
      <c r="A27" s="20"/>
      <c r="B27" s="27"/>
      <c r="C27" s="20"/>
      <c r="D27" s="20"/>
      <c r="E27" s="1">
        <f>E32+E37</f>
        <v>0</v>
      </c>
      <c r="F27" s="1">
        <f aca="true" t="shared" si="9" ref="F27:O27">F32+F37</f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  <c r="N27" s="1">
        <f t="shared" si="9"/>
        <v>0</v>
      </c>
      <c r="O27" s="1">
        <f t="shared" si="9"/>
        <v>0</v>
      </c>
      <c r="P27" s="1">
        <f>SUM(E27:O27)</f>
        <v>0</v>
      </c>
      <c r="Q27" s="4" t="s">
        <v>22</v>
      </c>
    </row>
    <row r="28" spans="1:17" ht="30.75" customHeight="1">
      <c r="A28" s="28" t="s">
        <v>30</v>
      </c>
      <c r="B28" s="25" t="s">
        <v>61</v>
      </c>
      <c r="C28" s="20" t="s">
        <v>15</v>
      </c>
      <c r="D28" s="20" t="s">
        <v>16</v>
      </c>
      <c r="E28" s="1">
        <v>52717.8</v>
      </c>
      <c r="F28" s="1">
        <v>52717.8</v>
      </c>
      <c r="G28" s="1">
        <v>43592.8</v>
      </c>
      <c r="H28" s="1">
        <v>53001</v>
      </c>
      <c r="I28" s="1">
        <v>53001</v>
      </c>
      <c r="J28" s="1">
        <v>53001</v>
      </c>
      <c r="K28" s="1">
        <v>53001</v>
      </c>
      <c r="L28" s="1">
        <v>53001</v>
      </c>
      <c r="M28" s="1">
        <v>53001</v>
      </c>
      <c r="N28" s="1">
        <v>53001</v>
      </c>
      <c r="O28" s="1">
        <v>53001</v>
      </c>
      <c r="P28" s="1">
        <f>P29+P30+P31+P32</f>
        <v>573036.4</v>
      </c>
      <c r="Q28" s="4" t="s">
        <v>17</v>
      </c>
    </row>
    <row r="29" spans="1:17" ht="30.75" customHeight="1">
      <c r="A29" s="28"/>
      <c r="B29" s="26"/>
      <c r="C29" s="20"/>
      <c r="D29" s="20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>SUM(E29:O29)</f>
        <v>0</v>
      </c>
      <c r="Q29" s="4" t="s">
        <v>23</v>
      </c>
    </row>
    <row r="30" spans="1:17" ht="30.75" customHeight="1">
      <c r="A30" s="28"/>
      <c r="B30" s="26"/>
      <c r="C30" s="20"/>
      <c r="D30" s="20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>SUM(E30:O30)</f>
        <v>0</v>
      </c>
      <c r="Q30" s="4" t="s">
        <v>18</v>
      </c>
    </row>
    <row r="31" spans="1:17" ht="30.75" customHeight="1">
      <c r="A31" s="28"/>
      <c r="B31" s="26"/>
      <c r="C31" s="20"/>
      <c r="D31" s="20"/>
      <c r="E31" s="1">
        <v>52717.8</v>
      </c>
      <c r="F31" s="1">
        <v>52717.8</v>
      </c>
      <c r="G31" s="1">
        <v>43592.8</v>
      </c>
      <c r="H31" s="1">
        <v>53001</v>
      </c>
      <c r="I31" s="1">
        <v>53001</v>
      </c>
      <c r="J31" s="1">
        <v>53001</v>
      </c>
      <c r="K31" s="1">
        <v>53001</v>
      </c>
      <c r="L31" s="1">
        <v>53001</v>
      </c>
      <c r="M31" s="1">
        <v>53001</v>
      </c>
      <c r="N31" s="1">
        <v>53001</v>
      </c>
      <c r="O31" s="1">
        <v>53001</v>
      </c>
      <c r="P31" s="1">
        <f>SUM(E31:O31)</f>
        <v>573036.4</v>
      </c>
      <c r="Q31" s="4" t="s">
        <v>19</v>
      </c>
    </row>
    <row r="32" spans="1:17" ht="30.75" customHeight="1">
      <c r="A32" s="28"/>
      <c r="B32" s="27"/>
      <c r="C32" s="20"/>
      <c r="D32" s="20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f>SUM(E32:O32)</f>
        <v>0</v>
      </c>
      <c r="Q32" s="4" t="s">
        <v>22</v>
      </c>
    </row>
    <row r="33" spans="1:17" ht="30.75" customHeight="1">
      <c r="A33" s="20" t="s">
        <v>33</v>
      </c>
      <c r="B33" s="21" t="s">
        <v>34</v>
      </c>
      <c r="C33" s="20" t="s">
        <v>15</v>
      </c>
      <c r="D33" s="20" t="s">
        <v>16</v>
      </c>
      <c r="E33" s="1">
        <f>E36</f>
        <v>13311.5</v>
      </c>
      <c r="F33" s="1">
        <v>32356.5</v>
      </c>
      <c r="G33" s="1">
        <v>17490</v>
      </c>
      <c r="H33" s="1">
        <v>10000</v>
      </c>
      <c r="I33" s="1">
        <v>10000</v>
      </c>
      <c r="J33" s="1">
        <v>10000</v>
      </c>
      <c r="K33" s="1">
        <v>10000</v>
      </c>
      <c r="L33" s="1">
        <v>10000</v>
      </c>
      <c r="M33" s="1">
        <v>10000</v>
      </c>
      <c r="N33" s="1">
        <v>10000</v>
      </c>
      <c r="O33" s="1">
        <v>10000</v>
      </c>
      <c r="P33" s="1">
        <f>P34+P35+P36+P37</f>
        <v>143158</v>
      </c>
      <c r="Q33" s="4" t="s">
        <v>17</v>
      </c>
    </row>
    <row r="34" spans="1:17" ht="30.75" customHeight="1">
      <c r="A34" s="20"/>
      <c r="B34" s="21"/>
      <c r="C34" s="20"/>
      <c r="D34" s="20"/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SUM(E34:O34)</f>
        <v>0</v>
      </c>
      <c r="Q34" s="4" t="s">
        <v>23</v>
      </c>
    </row>
    <row r="35" spans="1:17" ht="30.75" customHeight="1">
      <c r="A35" s="20"/>
      <c r="B35" s="21"/>
      <c r="C35" s="20"/>
      <c r="D35" s="20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>SUM(E35:O35)</f>
        <v>0</v>
      </c>
      <c r="Q35" s="4" t="s">
        <v>18</v>
      </c>
    </row>
    <row r="36" spans="1:17" ht="30.75" customHeight="1">
      <c r="A36" s="20"/>
      <c r="B36" s="21"/>
      <c r="C36" s="20"/>
      <c r="D36" s="20"/>
      <c r="E36" s="1">
        <v>13311.5</v>
      </c>
      <c r="F36" s="1">
        <v>32356.5</v>
      </c>
      <c r="G36" s="1">
        <v>17490</v>
      </c>
      <c r="H36" s="1">
        <v>10000</v>
      </c>
      <c r="I36" s="1">
        <v>10000</v>
      </c>
      <c r="J36" s="1">
        <v>10000</v>
      </c>
      <c r="K36" s="1">
        <v>10000</v>
      </c>
      <c r="L36" s="1">
        <v>10000</v>
      </c>
      <c r="M36" s="1">
        <v>10000</v>
      </c>
      <c r="N36" s="1">
        <v>10000</v>
      </c>
      <c r="O36" s="1">
        <v>10000</v>
      </c>
      <c r="P36" s="1">
        <f>SUM(E36:O36)</f>
        <v>143158</v>
      </c>
      <c r="Q36" s="4" t="s">
        <v>19</v>
      </c>
    </row>
    <row r="37" spans="1:17" ht="30.75" customHeight="1">
      <c r="A37" s="20"/>
      <c r="B37" s="21"/>
      <c r="C37" s="20"/>
      <c r="D37" s="20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>SUM(E37:O37)</f>
        <v>0</v>
      </c>
      <c r="Q37" s="4" t="s">
        <v>22</v>
      </c>
    </row>
    <row r="38" spans="1:17" ht="30.75" customHeight="1">
      <c r="A38" s="20" t="s">
        <v>35</v>
      </c>
      <c r="B38" s="29" t="s">
        <v>36</v>
      </c>
      <c r="C38" s="20" t="s">
        <v>15</v>
      </c>
      <c r="D38" s="20" t="s">
        <v>16</v>
      </c>
      <c r="E38" s="1">
        <f aca="true" t="shared" si="10" ref="E38:O38">E39+E40+E41+E42</f>
        <v>56686.9</v>
      </c>
      <c r="F38" s="1">
        <f t="shared" si="10"/>
        <v>20603.9</v>
      </c>
      <c r="G38" s="1">
        <f t="shared" si="10"/>
        <v>29121.6</v>
      </c>
      <c r="H38" s="1">
        <f t="shared" si="10"/>
        <v>0</v>
      </c>
      <c r="I38" s="1">
        <f t="shared" si="10"/>
        <v>0</v>
      </c>
      <c r="J38" s="1">
        <f t="shared" si="10"/>
        <v>0</v>
      </c>
      <c r="K38" s="1">
        <f t="shared" si="10"/>
        <v>0</v>
      </c>
      <c r="L38" s="1">
        <f t="shared" si="10"/>
        <v>0</v>
      </c>
      <c r="M38" s="1">
        <f t="shared" si="10"/>
        <v>0</v>
      </c>
      <c r="N38" s="1">
        <f t="shared" si="10"/>
        <v>0</v>
      </c>
      <c r="O38" s="1">
        <f t="shared" si="10"/>
        <v>0</v>
      </c>
      <c r="P38" s="1">
        <f>P39+P40+P41+P42</f>
        <v>106412.4</v>
      </c>
      <c r="Q38" s="4" t="s">
        <v>17</v>
      </c>
    </row>
    <row r="39" spans="1:17" ht="30.75" customHeight="1">
      <c r="A39" s="20"/>
      <c r="B39" s="29"/>
      <c r="C39" s="20"/>
      <c r="D39" s="20"/>
      <c r="E39" s="1">
        <f>E44</f>
        <v>56686.9</v>
      </c>
      <c r="F39" s="1">
        <f aca="true" t="shared" si="11" ref="F39:O39">F44</f>
        <v>20603.9</v>
      </c>
      <c r="G39" s="1">
        <f t="shared" si="11"/>
        <v>29121.6</v>
      </c>
      <c r="H39" s="1">
        <f t="shared" si="11"/>
        <v>0</v>
      </c>
      <c r="I39" s="1">
        <f t="shared" si="11"/>
        <v>0</v>
      </c>
      <c r="J39" s="1">
        <f t="shared" si="11"/>
        <v>0</v>
      </c>
      <c r="K39" s="1">
        <f t="shared" si="11"/>
        <v>0</v>
      </c>
      <c r="L39" s="1">
        <f t="shared" si="11"/>
        <v>0</v>
      </c>
      <c r="M39" s="1">
        <f t="shared" si="11"/>
        <v>0</v>
      </c>
      <c r="N39" s="1">
        <f t="shared" si="11"/>
        <v>0</v>
      </c>
      <c r="O39" s="1">
        <f t="shared" si="11"/>
        <v>0</v>
      </c>
      <c r="P39" s="1">
        <f>SUM(E39:O39)</f>
        <v>106412.4</v>
      </c>
      <c r="Q39" s="4" t="s">
        <v>23</v>
      </c>
    </row>
    <row r="40" spans="1:17" ht="30.75" customHeight="1">
      <c r="A40" s="20"/>
      <c r="B40" s="29"/>
      <c r="C40" s="20"/>
      <c r="D40" s="20"/>
      <c r="E40" s="1">
        <f>E45</f>
        <v>0</v>
      </c>
      <c r="F40" s="1">
        <f aca="true" t="shared" si="12" ref="F40:O40">F45</f>
        <v>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0</v>
      </c>
      <c r="P40" s="1">
        <f>SUM(E40:O40)</f>
        <v>0</v>
      </c>
      <c r="Q40" s="4" t="s">
        <v>18</v>
      </c>
    </row>
    <row r="41" spans="1:17" ht="30.75" customHeight="1">
      <c r="A41" s="20"/>
      <c r="B41" s="29"/>
      <c r="C41" s="20"/>
      <c r="D41" s="20"/>
      <c r="E41" s="1">
        <f>E46</f>
        <v>0</v>
      </c>
      <c r="F41" s="1">
        <f aca="true" t="shared" si="13" ref="F41:O41">F46</f>
        <v>0</v>
      </c>
      <c r="G41" s="1">
        <f t="shared" si="13"/>
        <v>0</v>
      </c>
      <c r="H41" s="1">
        <f t="shared" si="13"/>
        <v>0</v>
      </c>
      <c r="I41" s="1">
        <f t="shared" si="13"/>
        <v>0</v>
      </c>
      <c r="J41" s="1">
        <f t="shared" si="13"/>
        <v>0</v>
      </c>
      <c r="K41" s="1">
        <f t="shared" si="13"/>
        <v>0</v>
      </c>
      <c r="L41" s="1">
        <f t="shared" si="13"/>
        <v>0</v>
      </c>
      <c r="M41" s="1">
        <f t="shared" si="13"/>
        <v>0</v>
      </c>
      <c r="N41" s="1">
        <f t="shared" si="13"/>
        <v>0</v>
      </c>
      <c r="O41" s="1">
        <f t="shared" si="13"/>
        <v>0</v>
      </c>
      <c r="P41" s="1">
        <f>SUM(E41:O41)</f>
        <v>0</v>
      </c>
      <c r="Q41" s="4" t="s">
        <v>19</v>
      </c>
    </row>
    <row r="42" spans="1:17" ht="30.75" customHeight="1">
      <c r="A42" s="20"/>
      <c r="B42" s="29"/>
      <c r="C42" s="20"/>
      <c r="D42" s="20"/>
      <c r="E42" s="1">
        <f>E47</f>
        <v>0</v>
      </c>
      <c r="F42" s="1">
        <f aca="true" t="shared" si="14" ref="F42:O42">F47</f>
        <v>0</v>
      </c>
      <c r="G42" s="1">
        <f t="shared" si="14"/>
        <v>0</v>
      </c>
      <c r="H42" s="1">
        <f t="shared" si="14"/>
        <v>0</v>
      </c>
      <c r="I42" s="1">
        <f t="shared" si="14"/>
        <v>0</v>
      </c>
      <c r="J42" s="1">
        <f t="shared" si="14"/>
        <v>0</v>
      </c>
      <c r="K42" s="1">
        <f t="shared" si="14"/>
        <v>0</v>
      </c>
      <c r="L42" s="1">
        <f t="shared" si="14"/>
        <v>0</v>
      </c>
      <c r="M42" s="1">
        <f t="shared" si="14"/>
        <v>0</v>
      </c>
      <c r="N42" s="1">
        <f t="shared" si="14"/>
        <v>0</v>
      </c>
      <c r="O42" s="1">
        <f t="shared" si="14"/>
        <v>0</v>
      </c>
      <c r="P42" s="1">
        <f>SUM(E42:O42)</f>
        <v>0</v>
      </c>
      <c r="Q42" s="4" t="s">
        <v>22</v>
      </c>
    </row>
    <row r="43" spans="1:17" ht="30.75" customHeight="1">
      <c r="A43" s="20" t="s">
        <v>37</v>
      </c>
      <c r="B43" s="21" t="s">
        <v>28</v>
      </c>
      <c r="C43" s="20" t="s">
        <v>15</v>
      </c>
      <c r="D43" s="20" t="s">
        <v>16</v>
      </c>
      <c r="E43" s="1">
        <f>E44+E45+E46+E47</f>
        <v>56686.9</v>
      </c>
      <c r="F43" s="1">
        <v>20603.9</v>
      </c>
      <c r="G43" s="1">
        <v>29121.6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>P44+P45+P46+P47</f>
        <v>106412.4</v>
      </c>
      <c r="Q43" s="4" t="s">
        <v>17</v>
      </c>
    </row>
    <row r="44" spans="1:17" ht="30.75" customHeight="1">
      <c r="A44" s="20"/>
      <c r="B44" s="21"/>
      <c r="C44" s="20"/>
      <c r="D44" s="20"/>
      <c r="E44" s="1">
        <f>40829.2+15857.7</f>
        <v>56686.9</v>
      </c>
      <c r="F44" s="1">
        <v>20603.9</v>
      </c>
      <c r="G44" s="1">
        <v>29121.6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>SUM(E44:O44)</f>
        <v>106412.4</v>
      </c>
      <c r="Q44" s="4" t="s">
        <v>23</v>
      </c>
    </row>
    <row r="45" spans="1:17" ht="30.75" customHeight="1">
      <c r="A45" s="20"/>
      <c r="B45" s="21"/>
      <c r="C45" s="20"/>
      <c r="D45" s="20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>SUM(E45:O45)</f>
        <v>0</v>
      </c>
      <c r="Q45" s="4" t="s">
        <v>18</v>
      </c>
    </row>
    <row r="46" spans="1:17" ht="30.75" customHeight="1">
      <c r="A46" s="20"/>
      <c r="B46" s="21"/>
      <c r="C46" s="20"/>
      <c r="D46" s="20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>SUM(E46:O46)</f>
        <v>0</v>
      </c>
      <c r="Q46" s="4" t="s">
        <v>19</v>
      </c>
    </row>
    <row r="47" spans="1:17" ht="30.75" customHeight="1">
      <c r="A47" s="20"/>
      <c r="B47" s="21"/>
      <c r="C47" s="20"/>
      <c r="D47" s="20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SUM(E47:O47)</f>
        <v>0</v>
      </c>
      <c r="Q47" s="4" t="s">
        <v>22</v>
      </c>
    </row>
    <row r="48" spans="1:17" ht="19.5" customHeight="1">
      <c r="A48" s="30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30" customHeight="1">
      <c r="A49" s="20" t="s">
        <v>38</v>
      </c>
      <c r="B49" s="21" t="s">
        <v>62</v>
      </c>
      <c r="C49" s="20" t="s">
        <v>15</v>
      </c>
      <c r="D49" s="20" t="s">
        <v>16</v>
      </c>
      <c r="E49" s="1">
        <f>E50+E51+E52+E53</f>
        <v>168738.6</v>
      </c>
      <c r="F49" s="1">
        <f aca="true" t="shared" si="15" ref="F49:O49">F50+F51+F52+F53</f>
        <v>171087.6</v>
      </c>
      <c r="G49" s="1">
        <f t="shared" si="15"/>
        <v>169746.5</v>
      </c>
      <c r="H49" s="1">
        <f t="shared" si="15"/>
        <v>166253.1</v>
      </c>
      <c r="I49" s="1">
        <f t="shared" si="15"/>
        <v>166186.9</v>
      </c>
      <c r="J49" s="1">
        <f t="shared" si="15"/>
        <v>154929.4</v>
      </c>
      <c r="K49" s="1">
        <f t="shared" si="15"/>
        <v>145305</v>
      </c>
      <c r="L49" s="1">
        <f t="shared" si="15"/>
        <v>144688.5</v>
      </c>
      <c r="M49" s="1">
        <f t="shared" si="15"/>
        <v>144102.7</v>
      </c>
      <c r="N49" s="1">
        <f t="shared" si="15"/>
        <v>143546.3</v>
      </c>
      <c r="O49" s="1">
        <f t="shared" si="15"/>
        <v>143017.7</v>
      </c>
      <c r="P49" s="1">
        <f>P50+P51+P52+P53</f>
        <v>1717602.3</v>
      </c>
      <c r="Q49" s="4" t="s">
        <v>17</v>
      </c>
    </row>
    <row r="50" spans="1:17" ht="30" customHeight="1">
      <c r="A50" s="20"/>
      <c r="B50" s="21"/>
      <c r="C50" s="20"/>
      <c r="D50" s="20"/>
      <c r="E50" s="1">
        <f>E55</f>
        <v>0</v>
      </c>
      <c r="F50" s="1">
        <f aca="true" t="shared" si="16" ref="F50:O50">F55</f>
        <v>0</v>
      </c>
      <c r="G50" s="1">
        <f t="shared" si="16"/>
        <v>0</v>
      </c>
      <c r="H50" s="1">
        <f t="shared" si="16"/>
        <v>0</v>
      </c>
      <c r="I50" s="1">
        <f t="shared" si="16"/>
        <v>0</v>
      </c>
      <c r="J50" s="1">
        <f t="shared" si="16"/>
        <v>0</v>
      </c>
      <c r="K50" s="1">
        <f t="shared" si="16"/>
        <v>0</v>
      </c>
      <c r="L50" s="1">
        <f t="shared" si="16"/>
        <v>0</v>
      </c>
      <c r="M50" s="1">
        <f t="shared" si="16"/>
        <v>0</v>
      </c>
      <c r="N50" s="1">
        <f t="shared" si="16"/>
        <v>0</v>
      </c>
      <c r="O50" s="1">
        <f t="shared" si="16"/>
        <v>0</v>
      </c>
      <c r="P50" s="1">
        <f>SUM(E50:O50)</f>
        <v>0</v>
      </c>
      <c r="Q50" s="4" t="s">
        <v>23</v>
      </c>
    </row>
    <row r="51" spans="1:17" ht="30" customHeight="1">
      <c r="A51" s="20"/>
      <c r="B51" s="21"/>
      <c r="C51" s="20"/>
      <c r="D51" s="20"/>
      <c r="E51" s="1">
        <f>E56</f>
        <v>0</v>
      </c>
      <c r="F51" s="1">
        <f aca="true" t="shared" si="17" ref="F51:O51">F56</f>
        <v>0</v>
      </c>
      <c r="G51" s="1">
        <f t="shared" si="17"/>
        <v>0</v>
      </c>
      <c r="H51" s="1">
        <f t="shared" si="17"/>
        <v>0</v>
      </c>
      <c r="I51" s="1">
        <f t="shared" si="17"/>
        <v>0</v>
      </c>
      <c r="J51" s="1">
        <f t="shared" si="17"/>
        <v>0</v>
      </c>
      <c r="K51" s="1">
        <f t="shared" si="17"/>
        <v>0</v>
      </c>
      <c r="L51" s="1">
        <f t="shared" si="17"/>
        <v>0</v>
      </c>
      <c r="M51" s="1">
        <f t="shared" si="17"/>
        <v>0</v>
      </c>
      <c r="N51" s="1">
        <f t="shared" si="17"/>
        <v>0</v>
      </c>
      <c r="O51" s="1">
        <f t="shared" si="17"/>
        <v>0</v>
      </c>
      <c r="P51" s="1">
        <f>SUM(E51:O51)</f>
        <v>0</v>
      </c>
      <c r="Q51" s="4" t="s">
        <v>18</v>
      </c>
    </row>
    <row r="52" spans="1:17" ht="30" customHeight="1">
      <c r="A52" s="20"/>
      <c r="B52" s="21"/>
      <c r="C52" s="20"/>
      <c r="D52" s="20"/>
      <c r="E52" s="1">
        <f>E57</f>
        <v>168738.6</v>
      </c>
      <c r="F52" s="1">
        <f aca="true" t="shared" si="18" ref="F52:O52">F57</f>
        <v>171087.6</v>
      </c>
      <c r="G52" s="1">
        <f t="shared" si="18"/>
        <v>169746.5</v>
      </c>
      <c r="H52" s="1">
        <f t="shared" si="18"/>
        <v>166253.1</v>
      </c>
      <c r="I52" s="1">
        <f t="shared" si="18"/>
        <v>166186.9</v>
      </c>
      <c r="J52" s="1">
        <f t="shared" si="18"/>
        <v>154929.4</v>
      </c>
      <c r="K52" s="1">
        <f t="shared" si="18"/>
        <v>145305</v>
      </c>
      <c r="L52" s="1">
        <f t="shared" si="18"/>
        <v>144688.5</v>
      </c>
      <c r="M52" s="1">
        <f t="shared" si="18"/>
        <v>144102.7</v>
      </c>
      <c r="N52" s="1">
        <f t="shared" si="18"/>
        <v>143546.3</v>
      </c>
      <c r="O52" s="1">
        <f t="shared" si="18"/>
        <v>143017.7</v>
      </c>
      <c r="P52" s="1">
        <f>SUM(E52:O52)</f>
        <v>1717602.3</v>
      </c>
      <c r="Q52" s="4" t="s">
        <v>19</v>
      </c>
    </row>
    <row r="53" spans="1:17" ht="30" customHeight="1">
      <c r="A53" s="20"/>
      <c r="B53" s="21"/>
      <c r="C53" s="20"/>
      <c r="D53" s="20"/>
      <c r="E53" s="1">
        <f>E58</f>
        <v>0</v>
      </c>
      <c r="F53" s="1">
        <f aca="true" t="shared" si="19" ref="F53:O53">F58</f>
        <v>0</v>
      </c>
      <c r="G53" s="1">
        <f t="shared" si="19"/>
        <v>0</v>
      </c>
      <c r="H53" s="1">
        <f t="shared" si="19"/>
        <v>0</v>
      </c>
      <c r="I53" s="1">
        <f t="shared" si="19"/>
        <v>0</v>
      </c>
      <c r="J53" s="1">
        <f t="shared" si="19"/>
        <v>0</v>
      </c>
      <c r="K53" s="1">
        <f t="shared" si="19"/>
        <v>0</v>
      </c>
      <c r="L53" s="1">
        <f t="shared" si="19"/>
        <v>0</v>
      </c>
      <c r="M53" s="1">
        <f t="shared" si="19"/>
        <v>0</v>
      </c>
      <c r="N53" s="1">
        <f t="shared" si="19"/>
        <v>0</v>
      </c>
      <c r="O53" s="1">
        <f t="shared" si="19"/>
        <v>0</v>
      </c>
      <c r="P53" s="1">
        <f>SUM(E53:O53)</f>
        <v>0</v>
      </c>
      <c r="Q53" s="4" t="s">
        <v>22</v>
      </c>
    </row>
    <row r="54" spans="1:17" ht="30" customHeight="1">
      <c r="A54" s="20" t="s">
        <v>39</v>
      </c>
      <c r="B54" s="29" t="s">
        <v>63</v>
      </c>
      <c r="C54" s="20" t="s">
        <v>15</v>
      </c>
      <c r="D54" s="20" t="s">
        <v>16</v>
      </c>
      <c r="E54" s="1">
        <f>E55+E56+E57+E58</f>
        <v>168738.6</v>
      </c>
      <c r="F54" s="1">
        <f aca="true" t="shared" si="20" ref="F54:O54">F55+F56+F57+F58</f>
        <v>171087.6</v>
      </c>
      <c r="G54" s="1">
        <f t="shared" si="20"/>
        <v>169746.5</v>
      </c>
      <c r="H54" s="1">
        <f t="shared" si="20"/>
        <v>166253.1</v>
      </c>
      <c r="I54" s="1">
        <f t="shared" si="20"/>
        <v>166186.9</v>
      </c>
      <c r="J54" s="1">
        <f t="shared" si="20"/>
        <v>154929.4</v>
      </c>
      <c r="K54" s="1">
        <f t="shared" si="20"/>
        <v>145305</v>
      </c>
      <c r="L54" s="1">
        <f t="shared" si="20"/>
        <v>144688.5</v>
      </c>
      <c r="M54" s="1">
        <f t="shared" si="20"/>
        <v>144102.7</v>
      </c>
      <c r="N54" s="1">
        <f t="shared" si="20"/>
        <v>143546.3</v>
      </c>
      <c r="O54" s="1">
        <f t="shared" si="20"/>
        <v>143017.7</v>
      </c>
      <c r="P54" s="1">
        <f>P55+P56+P57+P58</f>
        <v>1717602.3</v>
      </c>
      <c r="Q54" s="4" t="s">
        <v>17</v>
      </c>
    </row>
    <row r="55" spans="1:17" ht="30" customHeight="1">
      <c r="A55" s="20"/>
      <c r="B55" s="29"/>
      <c r="C55" s="20"/>
      <c r="D55" s="20"/>
      <c r="E55" s="1">
        <f>E60+E65+E70+E85+E75+E80</f>
        <v>0</v>
      </c>
      <c r="F55" s="1">
        <f aca="true" t="shared" si="21" ref="F55:O55">F60+F65+F70+F85+F75+F80</f>
        <v>0</v>
      </c>
      <c r="G55" s="1">
        <f t="shared" si="21"/>
        <v>0</v>
      </c>
      <c r="H55" s="1">
        <f t="shared" si="21"/>
        <v>0</v>
      </c>
      <c r="I55" s="1">
        <f t="shared" si="21"/>
        <v>0</v>
      </c>
      <c r="J55" s="1">
        <f t="shared" si="21"/>
        <v>0</v>
      </c>
      <c r="K55" s="1">
        <f t="shared" si="21"/>
        <v>0</v>
      </c>
      <c r="L55" s="1">
        <f t="shared" si="21"/>
        <v>0</v>
      </c>
      <c r="M55" s="1">
        <f t="shared" si="21"/>
        <v>0</v>
      </c>
      <c r="N55" s="1">
        <f t="shared" si="21"/>
        <v>0</v>
      </c>
      <c r="O55" s="1">
        <f t="shared" si="21"/>
        <v>0</v>
      </c>
      <c r="P55" s="1">
        <f>SUM(E55:O55)</f>
        <v>0</v>
      </c>
      <c r="Q55" s="4" t="s">
        <v>23</v>
      </c>
    </row>
    <row r="56" spans="1:17" ht="30" customHeight="1">
      <c r="A56" s="20"/>
      <c r="B56" s="29"/>
      <c r="C56" s="20"/>
      <c r="D56" s="20"/>
      <c r="E56" s="1">
        <f>E61+E66+E71+E86+E76+E81</f>
        <v>0</v>
      </c>
      <c r="F56" s="1">
        <f aca="true" t="shared" si="22" ref="F56:O56">F61+F66+F71+F86+F76+F81</f>
        <v>0</v>
      </c>
      <c r="G56" s="1">
        <f t="shared" si="22"/>
        <v>0</v>
      </c>
      <c r="H56" s="1">
        <f t="shared" si="22"/>
        <v>0</v>
      </c>
      <c r="I56" s="1">
        <f t="shared" si="22"/>
        <v>0</v>
      </c>
      <c r="J56" s="1">
        <f t="shared" si="22"/>
        <v>0</v>
      </c>
      <c r="K56" s="1">
        <f t="shared" si="22"/>
        <v>0</v>
      </c>
      <c r="L56" s="1">
        <f t="shared" si="22"/>
        <v>0</v>
      </c>
      <c r="M56" s="1">
        <f t="shared" si="22"/>
        <v>0</v>
      </c>
      <c r="N56" s="1">
        <f t="shared" si="22"/>
        <v>0</v>
      </c>
      <c r="O56" s="1">
        <f t="shared" si="22"/>
        <v>0</v>
      </c>
      <c r="P56" s="1">
        <f>SUM(E56:O56)</f>
        <v>0</v>
      </c>
      <c r="Q56" s="4" t="s">
        <v>18</v>
      </c>
    </row>
    <row r="57" spans="1:17" ht="30" customHeight="1">
      <c r="A57" s="20"/>
      <c r="B57" s="29"/>
      <c r="C57" s="20"/>
      <c r="D57" s="20"/>
      <c r="E57" s="1">
        <f>E62+E67+E72+E87+E77+E82</f>
        <v>168738.6</v>
      </c>
      <c r="F57" s="1">
        <f aca="true" t="shared" si="23" ref="F57:O57">F62+F67+F72+F87+F77+F82</f>
        <v>171087.6</v>
      </c>
      <c r="G57" s="1">
        <f t="shared" si="23"/>
        <v>169746.5</v>
      </c>
      <c r="H57" s="1">
        <f t="shared" si="23"/>
        <v>166253.1</v>
      </c>
      <c r="I57" s="1">
        <f t="shared" si="23"/>
        <v>166186.9</v>
      </c>
      <c r="J57" s="1">
        <f t="shared" si="23"/>
        <v>154929.4</v>
      </c>
      <c r="K57" s="1">
        <f t="shared" si="23"/>
        <v>145305</v>
      </c>
      <c r="L57" s="1">
        <f t="shared" si="23"/>
        <v>144688.5</v>
      </c>
      <c r="M57" s="1">
        <f t="shared" si="23"/>
        <v>144102.7</v>
      </c>
      <c r="N57" s="1">
        <f t="shared" si="23"/>
        <v>143546.3</v>
      </c>
      <c r="O57" s="1">
        <f t="shared" si="23"/>
        <v>143017.7</v>
      </c>
      <c r="P57" s="1">
        <f>SUM(E57:O57)</f>
        <v>1717602.3</v>
      </c>
      <c r="Q57" s="4" t="s">
        <v>19</v>
      </c>
    </row>
    <row r="58" spans="1:17" ht="30" customHeight="1">
      <c r="A58" s="20"/>
      <c r="B58" s="29"/>
      <c r="C58" s="20"/>
      <c r="D58" s="20"/>
      <c r="E58" s="1">
        <f>E63+E68+E73+E88+E78+E83</f>
        <v>0</v>
      </c>
      <c r="F58" s="1">
        <f aca="true" t="shared" si="24" ref="F58:O58">F63+F68+F73+F88+F78+F83</f>
        <v>0</v>
      </c>
      <c r="G58" s="1">
        <f t="shared" si="24"/>
        <v>0</v>
      </c>
      <c r="H58" s="1">
        <f t="shared" si="24"/>
        <v>0</v>
      </c>
      <c r="I58" s="1">
        <f t="shared" si="24"/>
        <v>0</v>
      </c>
      <c r="J58" s="1">
        <f t="shared" si="24"/>
        <v>0</v>
      </c>
      <c r="K58" s="1">
        <f t="shared" si="24"/>
        <v>0</v>
      </c>
      <c r="L58" s="1">
        <f t="shared" si="24"/>
        <v>0</v>
      </c>
      <c r="M58" s="1">
        <f t="shared" si="24"/>
        <v>0</v>
      </c>
      <c r="N58" s="1">
        <f t="shared" si="24"/>
        <v>0</v>
      </c>
      <c r="O58" s="1">
        <f t="shared" si="24"/>
        <v>0</v>
      </c>
      <c r="P58" s="1">
        <f>SUM(E58:O58)</f>
        <v>0</v>
      </c>
      <c r="Q58" s="4" t="s">
        <v>22</v>
      </c>
    </row>
    <row r="59" spans="1:17" ht="30" customHeight="1">
      <c r="A59" s="20" t="s">
        <v>40</v>
      </c>
      <c r="B59" s="21" t="s">
        <v>41</v>
      </c>
      <c r="C59" s="20" t="s">
        <v>15</v>
      </c>
      <c r="D59" s="20" t="s">
        <v>16</v>
      </c>
      <c r="E59" s="1">
        <f aca="true" t="shared" si="25" ref="E59:O59">E60+E61+E62+E63</f>
        <v>131276.3</v>
      </c>
      <c r="F59" s="1">
        <f t="shared" si="25"/>
        <v>121746.8</v>
      </c>
      <c r="G59" s="1">
        <f t="shared" si="25"/>
        <v>121746.8</v>
      </c>
      <c r="H59" s="1">
        <f t="shared" si="25"/>
        <v>121746.8</v>
      </c>
      <c r="I59" s="1">
        <f t="shared" si="25"/>
        <v>121746.8</v>
      </c>
      <c r="J59" s="1">
        <f t="shared" si="25"/>
        <v>121746.8</v>
      </c>
      <c r="K59" s="1">
        <f t="shared" si="25"/>
        <v>121746.8</v>
      </c>
      <c r="L59" s="1">
        <f t="shared" si="25"/>
        <v>121746.8</v>
      </c>
      <c r="M59" s="1">
        <f t="shared" si="25"/>
        <v>121746.8</v>
      </c>
      <c r="N59" s="1">
        <f t="shared" si="25"/>
        <v>121746.8</v>
      </c>
      <c r="O59" s="1">
        <f t="shared" si="25"/>
        <v>121746.8</v>
      </c>
      <c r="P59" s="1">
        <f>P60+P61+P62+P63</f>
        <v>1348744.3</v>
      </c>
      <c r="Q59" s="4" t="s">
        <v>17</v>
      </c>
    </row>
    <row r="60" spans="1:17" ht="30" customHeight="1">
      <c r="A60" s="20"/>
      <c r="B60" s="21"/>
      <c r="C60" s="20"/>
      <c r="D60" s="20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f>SUM(E60:O60)</f>
        <v>0</v>
      </c>
      <c r="Q60" s="4" t="s">
        <v>23</v>
      </c>
    </row>
    <row r="61" spans="1:17" ht="30" customHeight="1">
      <c r="A61" s="20"/>
      <c r="B61" s="21"/>
      <c r="C61" s="20"/>
      <c r="D61" s="20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f>SUM(E61:O61)</f>
        <v>0</v>
      </c>
      <c r="Q61" s="4" t="s">
        <v>18</v>
      </c>
    </row>
    <row r="62" spans="1:17" ht="30" customHeight="1">
      <c r="A62" s="20"/>
      <c r="B62" s="21"/>
      <c r="C62" s="20"/>
      <c r="D62" s="20"/>
      <c r="E62" s="1">
        <v>131276.3</v>
      </c>
      <c r="F62" s="1">
        <v>121746.8</v>
      </c>
      <c r="G62" s="1">
        <v>121746.8</v>
      </c>
      <c r="H62" s="1">
        <v>121746.8</v>
      </c>
      <c r="I62" s="1">
        <v>121746.8</v>
      </c>
      <c r="J62" s="1">
        <v>121746.8</v>
      </c>
      <c r="K62" s="1">
        <v>121746.8</v>
      </c>
      <c r="L62" s="1">
        <v>121746.8</v>
      </c>
      <c r="M62" s="1">
        <v>121746.8</v>
      </c>
      <c r="N62" s="1">
        <v>121746.8</v>
      </c>
      <c r="O62" s="1">
        <v>121746.8</v>
      </c>
      <c r="P62" s="1">
        <f>SUM(E62:O62)</f>
        <v>1348744.3</v>
      </c>
      <c r="Q62" s="4" t="s">
        <v>19</v>
      </c>
    </row>
    <row r="63" spans="1:17" ht="30" customHeight="1">
      <c r="A63" s="20"/>
      <c r="B63" s="21"/>
      <c r="C63" s="20"/>
      <c r="D63" s="20"/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f>SUM(E63:O63)</f>
        <v>0</v>
      </c>
      <c r="Q63" s="4" t="s">
        <v>22</v>
      </c>
    </row>
    <row r="64" spans="1:17" ht="30" customHeight="1">
      <c r="A64" s="20" t="s">
        <v>42</v>
      </c>
      <c r="B64" s="21" t="s">
        <v>64</v>
      </c>
      <c r="C64" s="20" t="s">
        <v>15</v>
      </c>
      <c r="D64" s="20" t="s">
        <v>16</v>
      </c>
      <c r="E64" s="1">
        <f aca="true" t="shared" si="26" ref="E64:O64">E65+E66+E67+E68</f>
        <v>9350.3</v>
      </c>
      <c r="F64" s="1">
        <f t="shared" si="26"/>
        <v>22177.5</v>
      </c>
      <c r="G64" s="1">
        <f t="shared" si="26"/>
        <v>21633.2</v>
      </c>
      <c r="H64" s="1">
        <f t="shared" si="26"/>
        <v>18896.8</v>
      </c>
      <c r="I64" s="1">
        <f t="shared" si="26"/>
        <v>19549.7</v>
      </c>
      <c r="J64" s="1">
        <f t="shared" si="26"/>
        <v>8975.4</v>
      </c>
      <c r="K64" s="1">
        <f t="shared" si="26"/>
        <v>0</v>
      </c>
      <c r="L64" s="1">
        <f t="shared" si="26"/>
        <v>0</v>
      </c>
      <c r="M64" s="1">
        <f t="shared" si="26"/>
        <v>0</v>
      </c>
      <c r="N64" s="1">
        <f t="shared" si="26"/>
        <v>0</v>
      </c>
      <c r="O64" s="1">
        <f t="shared" si="26"/>
        <v>0</v>
      </c>
      <c r="P64" s="1">
        <f>P65+P66+P67+P68</f>
        <v>100582.9</v>
      </c>
      <c r="Q64" s="4" t="s">
        <v>17</v>
      </c>
    </row>
    <row r="65" spans="1:17" ht="30" customHeight="1">
      <c r="A65" s="20"/>
      <c r="B65" s="21"/>
      <c r="C65" s="20"/>
      <c r="D65" s="20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f>SUM(E65:O65)</f>
        <v>0</v>
      </c>
      <c r="Q65" s="4" t="s">
        <v>23</v>
      </c>
    </row>
    <row r="66" spans="1:17" ht="30" customHeight="1">
      <c r="A66" s="20"/>
      <c r="B66" s="21"/>
      <c r="C66" s="20"/>
      <c r="D66" s="20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f>SUM(E66:O66)</f>
        <v>0</v>
      </c>
      <c r="Q66" s="4" t="s">
        <v>18</v>
      </c>
    </row>
    <row r="67" spans="1:17" ht="30" customHeight="1">
      <c r="A67" s="20"/>
      <c r="B67" s="21"/>
      <c r="C67" s="20"/>
      <c r="D67" s="20"/>
      <c r="E67" s="1">
        <v>9350.3</v>
      </c>
      <c r="F67" s="1">
        <v>22177.5</v>
      </c>
      <c r="G67" s="1">
        <v>21633.2</v>
      </c>
      <c r="H67" s="1">
        <v>18896.8</v>
      </c>
      <c r="I67" s="1">
        <v>19549.7</v>
      </c>
      <c r="J67" s="1">
        <v>8975.4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f>SUM(E67:O67)</f>
        <v>100582.9</v>
      </c>
      <c r="Q67" s="4" t="s">
        <v>19</v>
      </c>
    </row>
    <row r="68" spans="1:17" ht="30" customHeight="1">
      <c r="A68" s="20"/>
      <c r="B68" s="21"/>
      <c r="C68" s="20"/>
      <c r="D68" s="20"/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f>SUM(E68:O68)</f>
        <v>0</v>
      </c>
      <c r="Q68" s="4" t="s">
        <v>22</v>
      </c>
    </row>
    <row r="69" spans="1:17" ht="30.75" customHeight="1">
      <c r="A69" s="20" t="s">
        <v>43</v>
      </c>
      <c r="B69" s="21" t="s">
        <v>65</v>
      </c>
      <c r="C69" s="20" t="s">
        <v>15</v>
      </c>
      <c r="D69" s="20" t="s">
        <v>16</v>
      </c>
      <c r="E69" s="1">
        <f aca="true" t="shared" si="27" ref="E69:O69">E70+E71+E72+E73</f>
        <v>10000</v>
      </c>
      <c r="F69" s="1">
        <f t="shared" si="27"/>
        <v>10000</v>
      </c>
      <c r="G69" s="1">
        <f t="shared" si="27"/>
        <v>10000</v>
      </c>
      <c r="H69" s="1">
        <f t="shared" si="27"/>
        <v>10000</v>
      </c>
      <c r="I69" s="1">
        <f t="shared" si="27"/>
        <v>10000</v>
      </c>
      <c r="J69" s="1">
        <f t="shared" si="27"/>
        <v>10000</v>
      </c>
      <c r="K69" s="1">
        <f t="shared" si="27"/>
        <v>10000</v>
      </c>
      <c r="L69" s="1">
        <f t="shared" si="27"/>
        <v>10000</v>
      </c>
      <c r="M69" s="1">
        <f t="shared" si="27"/>
        <v>10000</v>
      </c>
      <c r="N69" s="1">
        <f t="shared" si="27"/>
        <v>10000</v>
      </c>
      <c r="O69" s="1">
        <f t="shared" si="27"/>
        <v>10000</v>
      </c>
      <c r="P69" s="1">
        <f>P70+P71+P72+P73</f>
        <v>110000</v>
      </c>
      <c r="Q69" s="4" t="s">
        <v>17</v>
      </c>
    </row>
    <row r="70" spans="1:17" ht="30.75" customHeight="1">
      <c r="A70" s="20"/>
      <c r="B70" s="21"/>
      <c r="C70" s="20"/>
      <c r="D70" s="20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f>SUM(E70:O70)</f>
        <v>0</v>
      </c>
      <c r="Q70" s="4" t="s">
        <v>23</v>
      </c>
    </row>
    <row r="71" spans="1:17" ht="30.75" customHeight="1">
      <c r="A71" s="20"/>
      <c r="B71" s="21"/>
      <c r="C71" s="20"/>
      <c r="D71" s="20"/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f>SUM(E71:O71)</f>
        <v>0</v>
      </c>
      <c r="Q71" s="4" t="s">
        <v>18</v>
      </c>
    </row>
    <row r="72" spans="1:17" ht="30.75" customHeight="1">
      <c r="A72" s="20"/>
      <c r="B72" s="21"/>
      <c r="C72" s="20"/>
      <c r="D72" s="20"/>
      <c r="E72" s="1">
        <v>10000</v>
      </c>
      <c r="F72" s="1">
        <v>10000</v>
      </c>
      <c r="G72" s="1">
        <v>10000</v>
      </c>
      <c r="H72" s="1">
        <v>10000</v>
      </c>
      <c r="I72" s="1">
        <v>10000</v>
      </c>
      <c r="J72" s="1">
        <v>10000</v>
      </c>
      <c r="K72" s="1">
        <v>10000</v>
      </c>
      <c r="L72" s="1">
        <v>10000</v>
      </c>
      <c r="M72" s="1">
        <v>10000</v>
      </c>
      <c r="N72" s="1">
        <v>10000</v>
      </c>
      <c r="O72" s="1">
        <v>10000</v>
      </c>
      <c r="P72" s="1">
        <f>SUM(E72:O72)</f>
        <v>110000</v>
      </c>
      <c r="Q72" s="4" t="s">
        <v>19</v>
      </c>
    </row>
    <row r="73" spans="1:17" ht="30.75" customHeight="1">
      <c r="A73" s="20"/>
      <c r="B73" s="21"/>
      <c r="C73" s="20"/>
      <c r="D73" s="20"/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f>SUM(E73:O73)</f>
        <v>0</v>
      </c>
      <c r="Q73" s="4" t="s">
        <v>22</v>
      </c>
    </row>
    <row r="74" spans="1:17" ht="30.75" customHeight="1">
      <c r="A74" s="20" t="s">
        <v>44</v>
      </c>
      <c r="B74" s="21" t="s">
        <v>66</v>
      </c>
      <c r="C74" s="20" t="s">
        <v>15</v>
      </c>
      <c r="D74" s="20" t="s">
        <v>67</v>
      </c>
      <c r="E74" s="1">
        <v>337.2</v>
      </c>
      <c r="F74" s="1">
        <v>227.2</v>
      </c>
      <c r="G74" s="1">
        <v>227.2</v>
      </c>
      <c r="H74" s="1">
        <v>227.2</v>
      </c>
      <c r="I74" s="1">
        <v>227.2</v>
      </c>
      <c r="J74" s="1">
        <v>227.2</v>
      </c>
      <c r="K74" s="1">
        <v>227.2</v>
      </c>
      <c r="L74" s="1">
        <v>227.2</v>
      </c>
      <c r="M74" s="1">
        <v>227.2</v>
      </c>
      <c r="N74" s="1">
        <v>227.2</v>
      </c>
      <c r="O74" s="1">
        <v>227.2</v>
      </c>
      <c r="P74" s="1">
        <f>P75+P76+P77+P78</f>
        <v>2609.2</v>
      </c>
      <c r="Q74" s="4" t="s">
        <v>17</v>
      </c>
    </row>
    <row r="75" spans="1:17" ht="30.75" customHeight="1">
      <c r="A75" s="20"/>
      <c r="B75" s="21"/>
      <c r="C75" s="20"/>
      <c r="D75" s="20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f>SUM(E75:O75)</f>
        <v>0</v>
      </c>
      <c r="Q75" s="4" t="s">
        <v>23</v>
      </c>
    </row>
    <row r="76" spans="1:17" ht="30.75" customHeight="1">
      <c r="A76" s="20"/>
      <c r="B76" s="21"/>
      <c r="C76" s="20"/>
      <c r="D76" s="20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f>SUM(E76:O76)</f>
        <v>0</v>
      </c>
      <c r="Q76" s="4" t="s">
        <v>18</v>
      </c>
    </row>
    <row r="77" spans="1:17" ht="30.75" customHeight="1">
      <c r="A77" s="20"/>
      <c r="B77" s="21"/>
      <c r="C77" s="20"/>
      <c r="D77" s="20"/>
      <c r="E77" s="1">
        <v>337.2</v>
      </c>
      <c r="F77" s="1">
        <v>227.2</v>
      </c>
      <c r="G77" s="1">
        <v>227.2</v>
      </c>
      <c r="H77" s="1">
        <v>227.2</v>
      </c>
      <c r="I77" s="1">
        <v>227.2</v>
      </c>
      <c r="J77" s="1">
        <v>227.2</v>
      </c>
      <c r="K77" s="1">
        <v>227.2</v>
      </c>
      <c r="L77" s="1">
        <v>227.2</v>
      </c>
      <c r="M77" s="1">
        <v>227.2</v>
      </c>
      <c r="N77" s="1">
        <v>227.2</v>
      </c>
      <c r="O77" s="1">
        <v>227.2</v>
      </c>
      <c r="P77" s="1">
        <f>SUM(E77:O77)</f>
        <v>2609.2</v>
      </c>
      <c r="Q77" s="4" t="s">
        <v>19</v>
      </c>
    </row>
    <row r="78" spans="1:17" ht="30.75" customHeight="1">
      <c r="A78" s="20"/>
      <c r="B78" s="21"/>
      <c r="C78" s="20"/>
      <c r="D78" s="20"/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f>SUM(E78:O78)</f>
        <v>0</v>
      </c>
      <c r="Q78" s="4" t="s">
        <v>22</v>
      </c>
    </row>
    <row r="79" spans="1:17" ht="30.75" customHeight="1">
      <c r="A79" s="20" t="s">
        <v>45</v>
      </c>
      <c r="B79" s="21" t="s">
        <v>68</v>
      </c>
      <c r="C79" s="20" t="s">
        <v>15</v>
      </c>
      <c r="D79" s="20" t="s">
        <v>16</v>
      </c>
      <c r="E79" s="1">
        <f aca="true" t="shared" si="28" ref="E79:O79">E80+E81+E82+E83</f>
        <v>1000</v>
      </c>
      <c r="F79" s="1">
        <f t="shared" si="28"/>
        <v>1000</v>
      </c>
      <c r="G79" s="1">
        <f t="shared" si="28"/>
        <v>1000</v>
      </c>
      <c r="H79" s="1">
        <f t="shared" si="28"/>
        <v>1000</v>
      </c>
      <c r="I79" s="1">
        <f t="shared" si="28"/>
        <v>1000</v>
      </c>
      <c r="J79" s="1">
        <f t="shared" si="28"/>
        <v>1000</v>
      </c>
      <c r="K79" s="1">
        <f t="shared" si="28"/>
        <v>1000</v>
      </c>
      <c r="L79" s="1">
        <f t="shared" si="28"/>
        <v>1000</v>
      </c>
      <c r="M79" s="1">
        <f t="shared" si="28"/>
        <v>1000</v>
      </c>
      <c r="N79" s="1">
        <f t="shared" si="28"/>
        <v>1000</v>
      </c>
      <c r="O79" s="1">
        <f t="shared" si="28"/>
        <v>1000</v>
      </c>
      <c r="P79" s="1">
        <f>P80+P81+P82+P83</f>
        <v>11000</v>
      </c>
      <c r="Q79" s="4" t="s">
        <v>17</v>
      </c>
    </row>
    <row r="80" spans="1:17" ht="30.75" customHeight="1">
      <c r="A80" s="20"/>
      <c r="B80" s="33"/>
      <c r="C80" s="20"/>
      <c r="D80" s="20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f>SUM(E80:O80)</f>
        <v>0</v>
      </c>
      <c r="Q80" s="4" t="s">
        <v>23</v>
      </c>
    </row>
    <row r="81" spans="1:17" ht="30.75" customHeight="1">
      <c r="A81" s="20"/>
      <c r="B81" s="33"/>
      <c r="C81" s="20"/>
      <c r="D81" s="20"/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f>SUM(E81:O81)</f>
        <v>0</v>
      </c>
      <c r="Q81" s="4" t="s">
        <v>18</v>
      </c>
    </row>
    <row r="82" spans="1:17" ht="30.75" customHeight="1">
      <c r="A82" s="20"/>
      <c r="B82" s="33"/>
      <c r="C82" s="20"/>
      <c r="D82" s="20"/>
      <c r="E82" s="1">
        <v>1000</v>
      </c>
      <c r="F82" s="1">
        <v>1000</v>
      </c>
      <c r="G82" s="1">
        <v>1000</v>
      </c>
      <c r="H82" s="1">
        <v>1000</v>
      </c>
      <c r="I82" s="1">
        <v>1000</v>
      </c>
      <c r="J82" s="1">
        <v>1000</v>
      </c>
      <c r="K82" s="1">
        <v>1000</v>
      </c>
      <c r="L82" s="1">
        <v>1000</v>
      </c>
      <c r="M82" s="1">
        <v>1000</v>
      </c>
      <c r="N82" s="1">
        <v>1000</v>
      </c>
      <c r="O82" s="1">
        <v>1000</v>
      </c>
      <c r="P82" s="1">
        <f>SUM(E82:O82)</f>
        <v>11000</v>
      </c>
      <c r="Q82" s="4" t="s">
        <v>19</v>
      </c>
    </row>
    <row r="83" spans="1:17" ht="30.75" customHeight="1">
      <c r="A83" s="20"/>
      <c r="B83" s="33"/>
      <c r="C83" s="20"/>
      <c r="D83" s="20"/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f>SUM(E83:O83)</f>
        <v>0</v>
      </c>
      <c r="Q83" s="4" t="s">
        <v>22</v>
      </c>
    </row>
    <row r="84" spans="1:17" ht="30.75" customHeight="1">
      <c r="A84" s="20" t="s">
        <v>46</v>
      </c>
      <c r="B84" s="29" t="s">
        <v>69</v>
      </c>
      <c r="C84" s="20" t="s">
        <v>15</v>
      </c>
      <c r="D84" s="20" t="s">
        <v>25</v>
      </c>
      <c r="E84" s="1">
        <v>16774.8</v>
      </c>
      <c r="F84" s="1">
        <v>15936.1</v>
      </c>
      <c r="G84" s="1">
        <v>15139.3</v>
      </c>
      <c r="H84" s="1">
        <v>14382.3</v>
      </c>
      <c r="I84" s="1">
        <v>13663.2</v>
      </c>
      <c r="J84" s="1">
        <v>12980</v>
      </c>
      <c r="K84" s="1">
        <v>12331</v>
      </c>
      <c r="L84" s="1">
        <v>11714.5</v>
      </c>
      <c r="M84" s="1">
        <v>11128.7</v>
      </c>
      <c r="N84" s="1">
        <v>10572.3</v>
      </c>
      <c r="O84" s="1">
        <v>10043.7</v>
      </c>
      <c r="P84" s="1">
        <f>P85+P86+P87+P88</f>
        <v>144665.9</v>
      </c>
      <c r="Q84" s="4" t="s">
        <v>17</v>
      </c>
    </row>
    <row r="85" spans="1:17" ht="30.75" customHeight="1">
      <c r="A85" s="20"/>
      <c r="B85" s="29"/>
      <c r="C85" s="20"/>
      <c r="D85" s="20"/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f>SUM(E85:O85)</f>
        <v>0</v>
      </c>
      <c r="Q85" s="4" t="s">
        <v>23</v>
      </c>
    </row>
    <row r="86" spans="1:17" ht="30.75" customHeight="1">
      <c r="A86" s="20"/>
      <c r="B86" s="29"/>
      <c r="C86" s="20"/>
      <c r="D86" s="20"/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f>SUM(E86:O86)</f>
        <v>0</v>
      </c>
      <c r="Q86" s="4" t="s">
        <v>18</v>
      </c>
    </row>
    <row r="87" spans="1:17" ht="30.75" customHeight="1">
      <c r="A87" s="20"/>
      <c r="B87" s="29"/>
      <c r="C87" s="20"/>
      <c r="D87" s="20"/>
      <c r="E87" s="1">
        <v>16774.8</v>
      </c>
      <c r="F87" s="1">
        <v>15936.1</v>
      </c>
      <c r="G87" s="1">
        <v>15139.3</v>
      </c>
      <c r="H87" s="1">
        <v>14382.3</v>
      </c>
      <c r="I87" s="1">
        <v>13663.2</v>
      </c>
      <c r="J87" s="1">
        <v>12980</v>
      </c>
      <c r="K87" s="1">
        <v>12331</v>
      </c>
      <c r="L87" s="1">
        <v>11714.5</v>
      </c>
      <c r="M87" s="1">
        <v>11128.7</v>
      </c>
      <c r="N87" s="1">
        <v>10572.3</v>
      </c>
      <c r="O87" s="1">
        <v>10043.7</v>
      </c>
      <c r="P87" s="1">
        <f>SUM(E87:O87)</f>
        <v>144665.9</v>
      </c>
      <c r="Q87" s="4" t="s">
        <v>19</v>
      </c>
    </row>
    <row r="88" spans="1:17" ht="30.75" customHeight="1">
      <c r="A88" s="20"/>
      <c r="B88" s="29"/>
      <c r="C88" s="20"/>
      <c r="D88" s="20"/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f>SUM(E88:O88)</f>
        <v>0</v>
      </c>
      <c r="Q88" s="4" t="s">
        <v>22</v>
      </c>
    </row>
    <row r="89" spans="1:17" ht="19.5" customHeight="1">
      <c r="A89" s="30" t="s">
        <v>57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</row>
    <row r="90" spans="1:17" ht="30" customHeight="1">
      <c r="A90" s="20" t="s">
        <v>47</v>
      </c>
      <c r="B90" s="21" t="s">
        <v>70</v>
      </c>
      <c r="C90" s="20" t="s">
        <v>15</v>
      </c>
      <c r="D90" s="20" t="s">
        <v>16</v>
      </c>
      <c r="E90" s="1">
        <f>E91+E92+E93+E94</f>
        <v>9214.7</v>
      </c>
      <c r="F90" s="1">
        <f aca="true" t="shared" si="29" ref="F90:O90">F91+F92+F93+F94</f>
        <v>8160.5</v>
      </c>
      <c r="G90" s="1">
        <f t="shared" si="29"/>
        <v>6175</v>
      </c>
      <c r="H90" s="1">
        <f t="shared" si="29"/>
        <v>6175</v>
      </c>
      <c r="I90" s="1">
        <f t="shared" si="29"/>
        <v>6412.5</v>
      </c>
      <c r="J90" s="1">
        <f t="shared" si="29"/>
        <v>6412.5</v>
      </c>
      <c r="K90" s="1">
        <f t="shared" si="29"/>
        <v>6650</v>
      </c>
      <c r="L90" s="1">
        <f t="shared" si="29"/>
        <v>6650</v>
      </c>
      <c r="M90" s="1">
        <f t="shared" si="29"/>
        <v>6887.5</v>
      </c>
      <c r="N90" s="1">
        <f t="shared" si="29"/>
        <v>6887.5</v>
      </c>
      <c r="O90" s="1">
        <f t="shared" si="29"/>
        <v>7125</v>
      </c>
      <c r="P90" s="1">
        <f>P91+P92+P93+P94</f>
        <v>76750.2</v>
      </c>
      <c r="Q90" s="4" t="s">
        <v>17</v>
      </c>
    </row>
    <row r="91" spans="1:17" ht="30" customHeight="1">
      <c r="A91" s="20"/>
      <c r="B91" s="33"/>
      <c r="C91" s="20"/>
      <c r="D91" s="20"/>
      <c r="E91" s="1">
        <f>E96+E106</f>
        <v>0</v>
      </c>
      <c r="F91" s="1">
        <f aca="true" t="shared" si="30" ref="F91:O91">F96+F106</f>
        <v>0</v>
      </c>
      <c r="G91" s="1">
        <f t="shared" si="30"/>
        <v>0</v>
      </c>
      <c r="H91" s="1">
        <f t="shared" si="30"/>
        <v>0</v>
      </c>
      <c r="I91" s="1">
        <f t="shared" si="30"/>
        <v>0</v>
      </c>
      <c r="J91" s="1">
        <f t="shared" si="30"/>
        <v>0</v>
      </c>
      <c r="K91" s="1">
        <f t="shared" si="30"/>
        <v>0</v>
      </c>
      <c r="L91" s="1">
        <f t="shared" si="30"/>
        <v>0</v>
      </c>
      <c r="M91" s="1">
        <f t="shared" si="30"/>
        <v>0</v>
      </c>
      <c r="N91" s="1">
        <f t="shared" si="30"/>
        <v>0</v>
      </c>
      <c r="O91" s="1">
        <f t="shared" si="30"/>
        <v>0</v>
      </c>
      <c r="P91" s="1">
        <f>SUM(E91:O91)</f>
        <v>0</v>
      </c>
      <c r="Q91" s="4" t="s">
        <v>23</v>
      </c>
    </row>
    <row r="92" spans="1:17" ht="30" customHeight="1">
      <c r="A92" s="20"/>
      <c r="B92" s="33"/>
      <c r="C92" s="20"/>
      <c r="D92" s="20"/>
      <c r="E92" s="1">
        <f>E97+E107</f>
        <v>0</v>
      </c>
      <c r="F92" s="1">
        <f aca="true" t="shared" si="31" ref="F92:O92">F97+F107</f>
        <v>0</v>
      </c>
      <c r="G92" s="1">
        <f t="shared" si="31"/>
        <v>0</v>
      </c>
      <c r="H92" s="1">
        <f t="shared" si="31"/>
        <v>0</v>
      </c>
      <c r="I92" s="1">
        <f t="shared" si="31"/>
        <v>0</v>
      </c>
      <c r="J92" s="1">
        <f t="shared" si="31"/>
        <v>0</v>
      </c>
      <c r="K92" s="1">
        <f t="shared" si="31"/>
        <v>0</v>
      </c>
      <c r="L92" s="1">
        <f t="shared" si="31"/>
        <v>0</v>
      </c>
      <c r="M92" s="1">
        <f t="shared" si="31"/>
        <v>0</v>
      </c>
      <c r="N92" s="1">
        <f t="shared" si="31"/>
        <v>0</v>
      </c>
      <c r="O92" s="1">
        <f t="shared" si="31"/>
        <v>0</v>
      </c>
      <c r="P92" s="1">
        <f>SUM(E92:O92)</f>
        <v>0</v>
      </c>
      <c r="Q92" s="4" t="s">
        <v>18</v>
      </c>
    </row>
    <row r="93" spans="1:17" ht="30" customHeight="1">
      <c r="A93" s="20"/>
      <c r="B93" s="33"/>
      <c r="C93" s="20"/>
      <c r="D93" s="20"/>
      <c r="E93" s="1">
        <f>E98+E108</f>
        <v>8264.7</v>
      </c>
      <c r="F93" s="1">
        <f aca="true" t="shared" si="32" ref="F93:O93">F98+F108</f>
        <v>6735.5</v>
      </c>
      <c r="G93" s="1">
        <f t="shared" si="32"/>
        <v>4750</v>
      </c>
      <c r="H93" s="1">
        <f t="shared" si="32"/>
        <v>4750</v>
      </c>
      <c r="I93" s="1">
        <f t="shared" si="32"/>
        <v>4750</v>
      </c>
      <c r="J93" s="1">
        <f t="shared" si="32"/>
        <v>4750</v>
      </c>
      <c r="K93" s="1">
        <f t="shared" si="32"/>
        <v>4750</v>
      </c>
      <c r="L93" s="1">
        <f t="shared" si="32"/>
        <v>4750</v>
      </c>
      <c r="M93" s="1">
        <f t="shared" si="32"/>
        <v>4750</v>
      </c>
      <c r="N93" s="1">
        <f t="shared" si="32"/>
        <v>4750</v>
      </c>
      <c r="O93" s="1">
        <f t="shared" si="32"/>
        <v>4750</v>
      </c>
      <c r="P93" s="1">
        <f>SUM(E93:O93)</f>
        <v>57750.2</v>
      </c>
      <c r="Q93" s="4" t="s">
        <v>19</v>
      </c>
    </row>
    <row r="94" spans="1:17" ht="30" customHeight="1">
      <c r="A94" s="20"/>
      <c r="B94" s="33"/>
      <c r="C94" s="20"/>
      <c r="D94" s="20"/>
      <c r="E94" s="1">
        <f>E99+E109</f>
        <v>950</v>
      </c>
      <c r="F94" s="1">
        <f aca="true" t="shared" si="33" ref="F94:O94">F99+F109</f>
        <v>1425</v>
      </c>
      <c r="G94" s="1">
        <f t="shared" si="33"/>
        <v>1425</v>
      </c>
      <c r="H94" s="1">
        <f t="shared" si="33"/>
        <v>1425</v>
      </c>
      <c r="I94" s="1">
        <f t="shared" si="33"/>
        <v>1662.5</v>
      </c>
      <c r="J94" s="1">
        <f t="shared" si="33"/>
        <v>1662.5</v>
      </c>
      <c r="K94" s="1">
        <f t="shared" si="33"/>
        <v>1900</v>
      </c>
      <c r="L94" s="1">
        <f t="shared" si="33"/>
        <v>1900</v>
      </c>
      <c r="M94" s="1">
        <f t="shared" si="33"/>
        <v>2137.5</v>
      </c>
      <c r="N94" s="1">
        <f t="shared" si="33"/>
        <v>2137.5</v>
      </c>
      <c r="O94" s="1">
        <f t="shared" si="33"/>
        <v>2375</v>
      </c>
      <c r="P94" s="1">
        <f>SUM(E94:O94)</f>
        <v>19000</v>
      </c>
      <c r="Q94" s="4" t="s">
        <v>22</v>
      </c>
    </row>
    <row r="95" spans="1:17" ht="30" customHeight="1">
      <c r="A95" s="20" t="s">
        <v>48</v>
      </c>
      <c r="B95" s="25" t="s">
        <v>71</v>
      </c>
      <c r="C95" s="20" t="s">
        <v>15</v>
      </c>
      <c r="D95" s="20" t="s">
        <v>16</v>
      </c>
      <c r="E95" s="1">
        <f aca="true" t="shared" si="34" ref="E95:O95">E96+E97+E98+E99</f>
        <v>3514.7</v>
      </c>
      <c r="F95" s="1">
        <f t="shared" si="34"/>
        <v>1985.5</v>
      </c>
      <c r="G95" s="1">
        <f t="shared" si="34"/>
        <v>0</v>
      </c>
      <c r="H95" s="1">
        <f t="shared" si="34"/>
        <v>0</v>
      </c>
      <c r="I95" s="1">
        <f t="shared" si="34"/>
        <v>0</v>
      </c>
      <c r="J95" s="1">
        <f t="shared" si="34"/>
        <v>0</v>
      </c>
      <c r="K95" s="1">
        <f t="shared" si="34"/>
        <v>0</v>
      </c>
      <c r="L95" s="1">
        <f t="shared" si="34"/>
        <v>0</v>
      </c>
      <c r="M95" s="1">
        <f t="shared" si="34"/>
        <v>0</v>
      </c>
      <c r="N95" s="1">
        <f t="shared" si="34"/>
        <v>0</v>
      </c>
      <c r="O95" s="1">
        <f t="shared" si="34"/>
        <v>0</v>
      </c>
      <c r="P95" s="1">
        <f>P96+P97+P98+P99</f>
        <v>5500.2</v>
      </c>
      <c r="Q95" s="4" t="s">
        <v>17</v>
      </c>
    </row>
    <row r="96" spans="1:17" ht="30" customHeight="1">
      <c r="A96" s="20"/>
      <c r="B96" s="26"/>
      <c r="C96" s="20"/>
      <c r="D96" s="20"/>
      <c r="E96" s="1">
        <f>E101</f>
        <v>0</v>
      </c>
      <c r="F96" s="1">
        <f aca="true" t="shared" si="35" ref="F96:O96">F101</f>
        <v>0</v>
      </c>
      <c r="G96" s="1">
        <f t="shared" si="35"/>
        <v>0</v>
      </c>
      <c r="H96" s="1">
        <f t="shared" si="35"/>
        <v>0</v>
      </c>
      <c r="I96" s="1">
        <f t="shared" si="35"/>
        <v>0</v>
      </c>
      <c r="J96" s="1">
        <f t="shared" si="35"/>
        <v>0</v>
      </c>
      <c r="K96" s="1">
        <f t="shared" si="35"/>
        <v>0</v>
      </c>
      <c r="L96" s="1">
        <f t="shared" si="35"/>
        <v>0</v>
      </c>
      <c r="M96" s="1">
        <f t="shared" si="35"/>
        <v>0</v>
      </c>
      <c r="N96" s="1">
        <f t="shared" si="35"/>
        <v>0</v>
      </c>
      <c r="O96" s="1">
        <f t="shared" si="35"/>
        <v>0</v>
      </c>
      <c r="P96" s="1">
        <f>SUM(E96:O96)</f>
        <v>0</v>
      </c>
      <c r="Q96" s="4" t="s">
        <v>23</v>
      </c>
    </row>
    <row r="97" spans="1:17" ht="30" customHeight="1">
      <c r="A97" s="20"/>
      <c r="B97" s="26"/>
      <c r="C97" s="20"/>
      <c r="D97" s="20"/>
      <c r="E97" s="1">
        <f>E102</f>
        <v>0</v>
      </c>
      <c r="F97" s="1">
        <f aca="true" t="shared" si="36" ref="F97:O97">F102</f>
        <v>0</v>
      </c>
      <c r="G97" s="1">
        <f t="shared" si="36"/>
        <v>0</v>
      </c>
      <c r="H97" s="1">
        <f t="shared" si="36"/>
        <v>0</v>
      </c>
      <c r="I97" s="1">
        <f t="shared" si="36"/>
        <v>0</v>
      </c>
      <c r="J97" s="1">
        <f t="shared" si="36"/>
        <v>0</v>
      </c>
      <c r="K97" s="1">
        <f t="shared" si="36"/>
        <v>0</v>
      </c>
      <c r="L97" s="1">
        <f t="shared" si="36"/>
        <v>0</v>
      </c>
      <c r="M97" s="1">
        <f t="shared" si="36"/>
        <v>0</v>
      </c>
      <c r="N97" s="1">
        <f t="shared" si="36"/>
        <v>0</v>
      </c>
      <c r="O97" s="1">
        <f t="shared" si="36"/>
        <v>0</v>
      </c>
      <c r="P97" s="1">
        <f>SUM(E97:O97)</f>
        <v>0</v>
      </c>
      <c r="Q97" s="4" t="s">
        <v>18</v>
      </c>
    </row>
    <row r="98" spans="1:17" ht="30" customHeight="1">
      <c r="A98" s="20"/>
      <c r="B98" s="26"/>
      <c r="C98" s="20"/>
      <c r="D98" s="20"/>
      <c r="E98" s="1">
        <f>E103</f>
        <v>3514.7</v>
      </c>
      <c r="F98" s="1">
        <f aca="true" t="shared" si="37" ref="F98:O98">F103</f>
        <v>1985.5</v>
      </c>
      <c r="G98" s="1">
        <f t="shared" si="37"/>
        <v>0</v>
      </c>
      <c r="H98" s="1">
        <f t="shared" si="37"/>
        <v>0</v>
      </c>
      <c r="I98" s="1">
        <f t="shared" si="37"/>
        <v>0</v>
      </c>
      <c r="J98" s="1">
        <f t="shared" si="37"/>
        <v>0</v>
      </c>
      <c r="K98" s="1">
        <f t="shared" si="37"/>
        <v>0</v>
      </c>
      <c r="L98" s="1">
        <f t="shared" si="37"/>
        <v>0</v>
      </c>
      <c r="M98" s="1">
        <f t="shared" si="37"/>
        <v>0</v>
      </c>
      <c r="N98" s="1">
        <f t="shared" si="37"/>
        <v>0</v>
      </c>
      <c r="O98" s="1">
        <f t="shared" si="37"/>
        <v>0</v>
      </c>
      <c r="P98" s="1">
        <f>SUM(E98:O98)</f>
        <v>5500.2</v>
      </c>
      <c r="Q98" s="4" t="s">
        <v>19</v>
      </c>
    </row>
    <row r="99" spans="1:17" ht="30" customHeight="1">
      <c r="A99" s="20"/>
      <c r="B99" s="27"/>
      <c r="C99" s="20"/>
      <c r="D99" s="20"/>
      <c r="E99" s="1">
        <f>E104</f>
        <v>0</v>
      </c>
      <c r="F99" s="1">
        <f aca="true" t="shared" si="38" ref="F99:O99">F104</f>
        <v>0</v>
      </c>
      <c r="G99" s="1">
        <f t="shared" si="38"/>
        <v>0</v>
      </c>
      <c r="H99" s="1">
        <f t="shared" si="38"/>
        <v>0</v>
      </c>
      <c r="I99" s="1">
        <f t="shared" si="38"/>
        <v>0</v>
      </c>
      <c r="J99" s="1">
        <f t="shared" si="38"/>
        <v>0</v>
      </c>
      <c r="K99" s="1">
        <f t="shared" si="38"/>
        <v>0</v>
      </c>
      <c r="L99" s="1">
        <f t="shared" si="38"/>
        <v>0</v>
      </c>
      <c r="M99" s="1">
        <f t="shared" si="38"/>
        <v>0</v>
      </c>
      <c r="N99" s="1">
        <f t="shared" si="38"/>
        <v>0</v>
      </c>
      <c r="O99" s="1">
        <f t="shared" si="38"/>
        <v>0</v>
      </c>
      <c r="P99" s="1">
        <f>SUM(E99:O99)</f>
        <v>0</v>
      </c>
      <c r="Q99" s="4" t="s">
        <v>22</v>
      </c>
    </row>
    <row r="100" spans="1:17" ht="30" customHeight="1">
      <c r="A100" s="20" t="s">
        <v>49</v>
      </c>
      <c r="B100" s="21" t="s">
        <v>24</v>
      </c>
      <c r="C100" s="20" t="s">
        <v>15</v>
      </c>
      <c r="D100" s="20" t="s">
        <v>16</v>
      </c>
      <c r="E100" s="1">
        <f aca="true" t="shared" si="39" ref="E100:O100">E101+E102+E103+E104</f>
        <v>3514.7</v>
      </c>
      <c r="F100" s="1">
        <f t="shared" si="39"/>
        <v>1985.5</v>
      </c>
      <c r="G100" s="1">
        <f t="shared" si="39"/>
        <v>0</v>
      </c>
      <c r="H100" s="1">
        <f t="shared" si="39"/>
        <v>0</v>
      </c>
      <c r="I100" s="1">
        <f t="shared" si="39"/>
        <v>0</v>
      </c>
      <c r="J100" s="1">
        <f t="shared" si="39"/>
        <v>0</v>
      </c>
      <c r="K100" s="1">
        <f t="shared" si="39"/>
        <v>0</v>
      </c>
      <c r="L100" s="1">
        <f t="shared" si="39"/>
        <v>0</v>
      </c>
      <c r="M100" s="1">
        <f t="shared" si="39"/>
        <v>0</v>
      </c>
      <c r="N100" s="1">
        <f t="shared" si="39"/>
        <v>0</v>
      </c>
      <c r="O100" s="1">
        <f t="shared" si="39"/>
        <v>0</v>
      </c>
      <c r="P100" s="1">
        <f>P101+P102+P103+P104</f>
        <v>5500.2</v>
      </c>
      <c r="Q100" s="4" t="s">
        <v>17</v>
      </c>
    </row>
    <row r="101" spans="1:17" ht="30" customHeight="1">
      <c r="A101" s="20"/>
      <c r="B101" s="21"/>
      <c r="C101" s="20"/>
      <c r="D101" s="20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f>SUM(E101:O101)</f>
        <v>0</v>
      </c>
      <c r="Q101" s="4" t="s">
        <v>23</v>
      </c>
    </row>
    <row r="102" spans="1:17" ht="30" customHeight="1">
      <c r="A102" s="20"/>
      <c r="B102" s="21"/>
      <c r="C102" s="20"/>
      <c r="D102" s="20"/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f>SUM(E102:O102)</f>
        <v>0</v>
      </c>
      <c r="Q102" s="4" t="s">
        <v>18</v>
      </c>
    </row>
    <row r="103" spans="1:17" ht="30" customHeight="1">
      <c r="A103" s="20"/>
      <c r="B103" s="21"/>
      <c r="C103" s="20"/>
      <c r="D103" s="20"/>
      <c r="E103" s="1">
        <v>3514.7</v>
      </c>
      <c r="F103" s="1">
        <v>1985.5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f>SUM(E103:O103)</f>
        <v>5500.2</v>
      </c>
      <c r="Q103" s="4" t="s">
        <v>19</v>
      </c>
    </row>
    <row r="104" spans="1:17" ht="30" customHeight="1">
      <c r="A104" s="20"/>
      <c r="B104" s="21"/>
      <c r="C104" s="20"/>
      <c r="D104" s="20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f>SUM(E104:O104)</f>
        <v>0</v>
      </c>
      <c r="Q104" s="4" t="s">
        <v>22</v>
      </c>
    </row>
    <row r="105" spans="1:17" ht="30" customHeight="1">
      <c r="A105" s="20" t="s">
        <v>50</v>
      </c>
      <c r="B105" s="25" t="s">
        <v>72</v>
      </c>
      <c r="C105" s="20" t="s">
        <v>15</v>
      </c>
      <c r="D105" s="20" t="s">
        <v>16</v>
      </c>
      <c r="E105" s="1">
        <f aca="true" t="shared" si="40" ref="E105:O105">E106+E107+E108+E109</f>
        <v>5700</v>
      </c>
      <c r="F105" s="1">
        <f t="shared" si="40"/>
        <v>6175</v>
      </c>
      <c r="G105" s="1">
        <f t="shared" si="40"/>
        <v>6175</v>
      </c>
      <c r="H105" s="1">
        <f t="shared" si="40"/>
        <v>6175</v>
      </c>
      <c r="I105" s="1">
        <f t="shared" si="40"/>
        <v>6412.5</v>
      </c>
      <c r="J105" s="1">
        <f t="shared" si="40"/>
        <v>6412.5</v>
      </c>
      <c r="K105" s="1">
        <f t="shared" si="40"/>
        <v>6650</v>
      </c>
      <c r="L105" s="1">
        <f t="shared" si="40"/>
        <v>6650</v>
      </c>
      <c r="M105" s="1">
        <f t="shared" si="40"/>
        <v>6887.5</v>
      </c>
      <c r="N105" s="1">
        <f t="shared" si="40"/>
        <v>6887.5</v>
      </c>
      <c r="O105" s="1">
        <f t="shared" si="40"/>
        <v>7125</v>
      </c>
      <c r="P105" s="1">
        <f>P106+P107+P108+P109</f>
        <v>71250</v>
      </c>
      <c r="Q105" s="4" t="s">
        <v>17</v>
      </c>
    </row>
    <row r="106" spans="1:17" ht="30" customHeight="1">
      <c r="A106" s="20"/>
      <c r="B106" s="26"/>
      <c r="C106" s="20"/>
      <c r="D106" s="20"/>
      <c r="E106" s="1">
        <f>E111</f>
        <v>0</v>
      </c>
      <c r="F106" s="1">
        <f aca="true" t="shared" si="41" ref="F106:O106">F111</f>
        <v>0</v>
      </c>
      <c r="G106" s="1">
        <f t="shared" si="41"/>
        <v>0</v>
      </c>
      <c r="H106" s="1">
        <f t="shared" si="41"/>
        <v>0</v>
      </c>
      <c r="I106" s="1">
        <f t="shared" si="41"/>
        <v>0</v>
      </c>
      <c r="J106" s="1">
        <f t="shared" si="41"/>
        <v>0</v>
      </c>
      <c r="K106" s="1">
        <f t="shared" si="41"/>
        <v>0</v>
      </c>
      <c r="L106" s="1">
        <f t="shared" si="41"/>
        <v>0</v>
      </c>
      <c r="M106" s="1">
        <f t="shared" si="41"/>
        <v>0</v>
      </c>
      <c r="N106" s="1">
        <f t="shared" si="41"/>
        <v>0</v>
      </c>
      <c r="O106" s="1">
        <f t="shared" si="41"/>
        <v>0</v>
      </c>
      <c r="P106" s="1">
        <f>SUM(E106:O106)</f>
        <v>0</v>
      </c>
      <c r="Q106" s="4" t="s">
        <v>23</v>
      </c>
    </row>
    <row r="107" spans="1:17" ht="30" customHeight="1">
      <c r="A107" s="20"/>
      <c r="B107" s="26"/>
      <c r="C107" s="20"/>
      <c r="D107" s="20"/>
      <c r="E107" s="1">
        <f>E112</f>
        <v>0</v>
      </c>
      <c r="F107" s="1">
        <f aca="true" t="shared" si="42" ref="F107:O107">F112</f>
        <v>0</v>
      </c>
      <c r="G107" s="1">
        <f t="shared" si="42"/>
        <v>0</v>
      </c>
      <c r="H107" s="1">
        <f t="shared" si="42"/>
        <v>0</v>
      </c>
      <c r="I107" s="1">
        <f t="shared" si="42"/>
        <v>0</v>
      </c>
      <c r="J107" s="1">
        <f t="shared" si="42"/>
        <v>0</v>
      </c>
      <c r="K107" s="1">
        <f t="shared" si="42"/>
        <v>0</v>
      </c>
      <c r="L107" s="1">
        <f t="shared" si="42"/>
        <v>0</v>
      </c>
      <c r="M107" s="1">
        <f t="shared" si="42"/>
        <v>0</v>
      </c>
      <c r="N107" s="1">
        <f t="shared" si="42"/>
        <v>0</v>
      </c>
      <c r="O107" s="1">
        <f t="shared" si="42"/>
        <v>0</v>
      </c>
      <c r="P107" s="1">
        <f>SUM(E107:O107)</f>
        <v>0</v>
      </c>
      <c r="Q107" s="4" t="s">
        <v>18</v>
      </c>
    </row>
    <row r="108" spans="1:17" ht="30" customHeight="1">
      <c r="A108" s="20"/>
      <c r="B108" s="26"/>
      <c r="C108" s="20"/>
      <c r="D108" s="20"/>
      <c r="E108" s="1">
        <f>E113</f>
        <v>4750</v>
      </c>
      <c r="F108" s="1">
        <f aca="true" t="shared" si="43" ref="F108:O108">F113</f>
        <v>4750</v>
      </c>
      <c r="G108" s="1">
        <f t="shared" si="43"/>
        <v>4750</v>
      </c>
      <c r="H108" s="1">
        <f t="shared" si="43"/>
        <v>4750</v>
      </c>
      <c r="I108" s="1">
        <f t="shared" si="43"/>
        <v>4750</v>
      </c>
      <c r="J108" s="1">
        <f t="shared" si="43"/>
        <v>4750</v>
      </c>
      <c r="K108" s="1">
        <f t="shared" si="43"/>
        <v>4750</v>
      </c>
      <c r="L108" s="1">
        <f t="shared" si="43"/>
        <v>4750</v>
      </c>
      <c r="M108" s="1">
        <f t="shared" si="43"/>
        <v>4750</v>
      </c>
      <c r="N108" s="1">
        <f t="shared" si="43"/>
        <v>4750</v>
      </c>
      <c r="O108" s="1">
        <f t="shared" si="43"/>
        <v>4750</v>
      </c>
      <c r="P108" s="1">
        <f>SUM(E108:O108)</f>
        <v>52250</v>
      </c>
      <c r="Q108" s="4" t="s">
        <v>19</v>
      </c>
    </row>
    <row r="109" spans="1:17" ht="30" customHeight="1">
      <c r="A109" s="20"/>
      <c r="B109" s="27"/>
      <c r="C109" s="20"/>
      <c r="D109" s="20"/>
      <c r="E109" s="1">
        <f>E114</f>
        <v>950</v>
      </c>
      <c r="F109" s="1">
        <f aca="true" t="shared" si="44" ref="F109:O109">F114</f>
        <v>1425</v>
      </c>
      <c r="G109" s="1">
        <f t="shared" si="44"/>
        <v>1425</v>
      </c>
      <c r="H109" s="1">
        <f t="shared" si="44"/>
        <v>1425</v>
      </c>
      <c r="I109" s="1">
        <f t="shared" si="44"/>
        <v>1662.5</v>
      </c>
      <c r="J109" s="1">
        <f t="shared" si="44"/>
        <v>1662.5</v>
      </c>
      <c r="K109" s="1">
        <f t="shared" si="44"/>
        <v>1900</v>
      </c>
      <c r="L109" s="1">
        <f t="shared" si="44"/>
        <v>1900</v>
      </c>
      <c r="M109" s="1">
        <f t="shared" si="44"/>
        <v>2137.5</v>
      </c>
      <c r="N109" s="1">
        <f t="shared" si="44"/>
        <v>2137.5</v>
      </c>
      <c r="O109" s="1">
        <f t="shared" si="44"/>
        <v>2375</v>
      </c>
      <c r="P109" s="1">
        <f>SUM(E109:O109)</f>
        <v>19000</v>
      </c>
      <c r="Q109" s="4" t="s">
        <v>22</v>
      </c>
    </row>
    <row r="110" spans="1:17" ht="30" customHeight="1">
      <c r="A110" s="20" t="s">
        <v>51</v>
      </c>
      <c r="B110" s="21" t="s">
        <v>20</v>
      </c>
      <c r="C110" s="20" t="s">
        <v>15</v>
      </c>
      <c r="D110" s="20" t="s">
        <v>27</v>
      </c>
      <c r="E110" s="1">
        <f aca="true" t="shared" si="45" ref="E110:O110">E111+E112+E113+E114</f>
        <v>5700</v>
      </c>
      <c r="F110" s="1">
        <f t="shared" si="45"/>
        <v>6175</v>
      </c>
      <c r="G110" s="1">
        <f t="shared" si="45"/>
        <v>6175</v>
      </c>
      <c r="H110" s="1">
        <f t="shared" si="45"/>
        <v>6175</v>
      </c>
      <c r="I110" s="1">
        <f t="shared" si="45"/>
        <v>6412.5</v>
      </c>
      <c r="J110" s="1">
        <f t="shared" si="45"/>
        <v>6412.5</v>
      </c>
      <c r="K110" s="1">
        <f t="shared" si="45"/>
        <v>6650</v>
      </c>
      <c r="L110" s="1">
        <f t="shared" si="45"/>
        <v>6650</v>
      </c>
      <c r="M110" s="1">
        <f t="shared" si="45"/>
        <v>6887.5</v>
      </c>
      <c r="N110" s="1">
        <f t="shared" si="45"/>
        <v>6887.5</v>
      </c>
      <c r="O110" s="1">
        <f t="shared" si="45"/>
        <v>7125</v>
      </c>
      <c r="P110" s="1">
        <f>P111+P112+P113+P114</f>
        <v>71250</v>
      </c>
      <c r="Q110" s="4" t="s">
        <v>17</v>
      </c>
    </row>
    <row r="111" spans="1:17" ht="30" customHeight="1">
      <c r="A111" s="20"/>
      <c r="B111" s="21"/>
      <c r="C111" s="20"/>
      <c r="D111" s="20"/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f>SUM(E111:O111)</f>
        <v>0</v>
      </c>
      <c r="Q111" s="4" t="s">
        <v>23</v>
      </c>
    </row>
    <row r="112" spans="1:17" ht="30" customHeight="1">
      <c r="A112" s="20"/>
      <c r="B112" s="21"/>
      <c r="C112" s="20"/>
      <c r="D112" s="20"/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f>SUM(E112:O112)</f>
        <v>0</v>
      </c>
      <c r="Q112" s="4" t="s">
        <v>18</v>
      </c>
    </row>
    <row r="113" spans="1:17" ht="30" customHeight="1">
      <c r="A113" s="20"/>
      <c r="B113" s="21"/>
      <c r="C113" s="20"/>
      <c r="D113" s="20"/>
      <c r="E113" s="1">
        <v>4750</v>
      </c>
      <c r="F113" s="1">
        <v>4750</v>
      </c>
      <c r="G113" s="1">
        <v>4750</v>
      </c>
      <c r="H113" s="1">
        <v>4750</v>
      </c>
      <c r="I113" s="1">
        <v>4750</v>
      </c>
      <c r="J113" s="1">
        <v>4750</v>
      </c>
      <c r="K113" s="1">
        <v>4750</v>
      </c>
      <c r="L113" s="1">
        <v>4750</v>
      </c>
      <c r="M113" s="1">
        <v>4750</v>
      </c>
      <c r="N113" s="1">
        <v>4750</v>
      </c>
      <c r="O113" s="1">
        <v>4750</v>
      </c>
      <c r="P113" s="1">
        <f>SUM(E113:O113)</f>
        <v>52250</v>
      </c>
      <c r="Q113" s="4" t="s">
        <v>19</v>
      </c>
    </row>
    <row r="114" spans="1:17" ht="30" customHeight="1">
      <c r="A114" s="20"/>
      <c r="B114" s="21"/>
      <c r="C114" s="20"/>
      <c r="D114" s="20"/>
      <c r="E114" s="1">
        <v>950</v>
      </c>
      <c r="F114" s="1">
        <f>F113*0.3</f>
        <v>1425</v>
      </c>
      <c r="G114" s="1">
        <f>G113*0.3</f>
        <v>1425</v>
      </c>
      <c r="H114" s="1">
        <f>H113*0.3</f>
        <v>1425</v>
      </c>
      <c r="I114" s="1">
        <f>I113*0.35</f>
        <v>1662.5</v>
      </c>
      <c r="J114" s="1">
        <f>J113*0.35</f>
        <v>1662.5</v>
      </c>
      <c r="K114" s="1">
        <f>K113*0.4</f>
        <v>1900</v>
      </c>
      <c r="L114" s="1">
        <f>L113*0.4</f>
        <v>1900</v>
      </c>
      <c r="M114" s="1">
        <f>M113*0.45</f>
        <v>2137.5</v>
      </c>
      <c r="N114" s="1">
        <f>N113*0.45</f>
        <v>2137.5</v>
      </c>
      <c r="O114" s="1">
        <f>O113*0.5</f>
        <v>2375</v>
      </c>
      <c r="P114" s="1">
        <f>SUM(E114:O114)</f>
        <v>19000</v>
      </c>
      <c r="Q114" s="4" t="s">
        <v>22</v>
      </c>
    </row>
    <row r="115" spans="1:17" ht="30" customHeight="1">
      <c r="A115" s="20" t="s">
        <v>52</v>
      </c>
      <c r="B115" s="21" t="s">
        <v>54</v>
      </c>
      <c r="C115" s="20" t="s">
        <v>15</v>
      </c>
      <c r="D115" s="20" t="s">
        <v>26</v>
      </c>
      <c r="E115" s="1">
        <f aca="true" t="shared" si="46" ref="E115:O115">E116+E117+E118+E119</f>
        <v>2469.2</v>
      </c>
      <c r="F115" s="1">
        <f t="shared" si="46"/>
        <v>2469.2</v>
      </c>
      <c r="G115" s="1">
        <f t="shared" si="46"/>
        <v>2469.2</v>
      </c>
      <c r="H115" s="1">
        <f t="shared" si="46"/>
        <v>2469.2</v>
      </c>
      <c r="I115" s="1">
        <f t="shared" si="46"/>
        <v>2469.2</v>
      </c>
      <c r="J115" s="1">
        <f t="shared" si="46"/>
        <v>2469.2</v>
      </c>
      <c r="K115" s="1">
        <f t="shared" si="46"/>
        <v>2469.2</v>
      </c>
      <c r="L115" s="1">
        <f t="shared" si="46"/>
        <v>2469.2</v>
      </c>
      <c r="M115" s="1">
        <f t="shared" si="46"/>
        <v>2469.2</v>
      </c>
      <c r="N115" s="1">
        <f t="shared" si="46"/>
        <v>2469.2</v>
      </c>
      <c r="O115" s="1">
        <f t="shared" si="46"/>
        <v>2469.2</v>
      </c>
      <c r="P115" s="1">
        <f>P116+P117+P118+P119</f>
        <v>27161.2</v>
      </c>
      <c r="Q115" s="4" t="s">
        <v>17</v>
      </c>
    </row>
    <row r="116" spans="1:17" ht="30" customHeight="1">
      <c r="A116" s="20"/>
      <c r="B116" s="21"/>
      <c r="C116" s="20"/>
      <c r="D116" s="20"/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f>SUM(E116:O116)</f>
        <v>0</v>
      </c>
      <c r="Q116" s="4" t="s">
        <v>23</v>
      </c>
    </row>
    <row r="117" spans="1:17" ht="30" customHeight="1">
      <c r="A117" s="20"/>
      <c r="B117" s="21"/>
      <c r="C117" s="20"/>
      <c r="D117" s="20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f>SUM(E117:O117)</f>
        <v>0</v>
      </c>
      <c r="Q117" s="4" t="s">
        <v>18</v>
      </c>
    </row>
    <row r="118" spans="1:17" ht="30" customHeight="1">
      <c r="A118" s="20"/>
      <c r="B118" s="21"/>
      <c r="C118" s="20"/>
      <c r="D118" s="20"/>
      <c r="E118" s="1">
        <v>2469.2</v>
      </c>
      <c r="F118" s="1">
        <v>2469.2</v>
      </c>
      <c r="G118" s="1">
        <v>2469.2</v>
      </c>
      <c r="H118" s="1">
        <v>2469.2</v>
      </c>
      <c r="I118" s="1">
        <v>2469.2</v>
      </c>
      <c r="J118" s="1">
        <v>2469.2</v>
      </c>
      <c r="K118" s="1">
        <v>2469.2</v>
      </c>
      <c r="L118" s="1">
        <v>2469.2</v>
      </c>
      <c r="M118" s="1">
        <v>2469.2</v>
      </c>
      <c r="N118" s="1">
        <v>2469.2</v>
      </c>
      <c r="O118" s="1">
        <v>2469.2</v>
      </c>
      <c r="P118" s="1">
        <f>SUM(E118:O118)</f>
        <v>27161.2</v>
      </c>
      <c r="Q118" s="4" t="s">
        <v>19</v>
      </c>
    </row>
    <row r="119" spans="1:17" ht="30" customHeight="1">
      <c r="A119" s="20"/>
      <c r="B119" s="21"/>
      <c r="C119" s="20"/>
      <c r="D119" s="20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f>SUM(E119:O119)</f>
        <v>0</v>
      </c>
      <c r="Q119" s="4" t="s">
        <v>22</v>
      </c>
    </row>
    <row r="120" spans="1:17" ht="30" customHeight="1">
      <c r="A120" s="20" t="s">
        <v>53</v>
      </c>
      <c r="B120" s="21" t="s">
        <v>55</v>
      </c>
      <c r="C120" s="20" t="s">
        <v>15</v>
      </c>
      <c r="D120" s="20" t="s">
        <v>16</v>
      </c>
      <c r="E120" s="1">
        <f aca="true" t="shared" si="47" ref="E120:O120">E121+E122+E123+E124</f>
        <v>29617.7</v>
      </c>
      <c r="F120" s="1">
        <f t="shared" si="47"/>
        <v>33338.3</v>
      </c>
      <c r="G120" s="1">
        <f t="shared" si="47"/>
        <v>33338.3</v>
      </c>
      <c r="H120" s="1">
        <f t="shared" si="47"/>
        <v>33514.5</v>
      </c>
      <c r="I120" s="1">
        <f t="shared" si="47"/>
        <v>33514.5</v>
      </c>
      <c r="J120" s="1">
        <f t="shared" si="47"/>
        <v>33514.5</v>
      </c>
      <c r="K120" s="1">
        <f t="shared" si="47"/>
        <v>33514.5</v>
      </c>
      <c r="L120" s="1">
        <f t="shared" si="47"/>
        <v>33514.5</v>
      </c>
      <c r="M120" s="1">
        <f t="shared" si="47"/>
        <v>33514.5</v>
      </c>
      <c r="N120" s="1">
        <f t="shared" si="47"/>
        <v>33514.5</v>
      </c>
      <c r="O120" s="1">
        <f t="shared" si="47"/>
        <v>33514.5</v>
      </c>
      <c r="P120" s="1">
        <f>P121+P122+P123+P124</f>
        <v>364410.3</v>
      </c>
      <c r="Q120" s="4" t="s">
        <v>17</v>
      </c>
    </row>
    <row r="121" spans="1:17" ht="30" customHeight="1">
      <c r="A121" s="20"/>
      <c r="B121" s="21"/>
      <c r="C121" s="20"/>
      <c r="D121" s="20"/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f>SUM(E121:O121)</f>
        <v>0</v>
      </c>
      <c r="Q121" s="4" t="s">
        <v>23</v>
      </c>
    </row>
    <row r="122" spans="1:17" ht="30" customHeight="1">
      <c r="A122" s="20"/>
      <c r="B122" s="21"/>
      <c r="C122" s="20"/>
      <c r="D122" s="20"/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f>SUM(E122:O122)</f>
        <v>0</v>
      </c>
      <c r="Q122" s="4" t="s">
        <v>18</v>
      </c>
    </row>
    <row r="123" spans="1:17" ht="30" customHeight="1">
      <c r="A123" s="20"/>
      <c r="B123" s="21"/>
      <c r="C123" s="20"/>
      <c r="D123" s="20"/>
      <c r="E123" s="1">
        <f>29138.7+479</f>
        <v>29617.7</v>
      </c>
      <c r="F123" s="1">
        <v>33338.3</v>
      </c>
      <c r="G123" s="1">
        <v>33338.3</v>
      </c>
      <c r="H123" s="1">
        <v>33514.5</v>
      </c>
      <c r="I123" s="1">
        <v>33514.5</v>
      </c>
      <c r="J123" s="1">
        <v>33514.5</v>
      </c>
      <c r="K123" s="1">
        <v>33514.5</v>
      </c>
      <c r="L123" s="1">
        <v>33514.5</v>
      </c>
      <c r="M123" s="1">
        <v>33514.5</v>
      </c>
      <c r="N123" s="1">
        <v>33514.5</v>
      </c>
      <c r="O123" s="1">
        <v>33514.5</v>
      </c>
      <c r="P123" s="1">
        <f>SUM(E123:O123)</f>
        <v>364410.3</v>
      </c>
      <c r="Q123" s="4" t="s">
        <v>19</v>
      </c>
    </row>
    <row r="124" spans="1:17" ht="30" customHeight="1">
      <c r="A124" s="20"/>
      <c r="B124" s="21"/>
      <c r="C124" s="20"/>
      <c r="D124" s="20"/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f>SUM(E124:O124)</f>
        <v>0</v>
      </c>
      <c r="Q124" s="4" t="s">
        <v>22</v>
      </c>
    </row>
    <row r="127" spans="1:17" s="3" customFormat="1" ht="23.25">
      <c r="A127" s="18" t="s">
        <v>82</v>
      </c>
      <c r="B127" s="18"/>
      <c r="C127" s="18"/>
      <c r="D127" s="18"/>
      <c r="E127" s="18"/>
      <c r="F127" s="10"/>
      <c r="G127" s="11"/>
      <c r="H127" s="11"/>
      <c r="I127" s="11"/>
      <c r="J127" s="12"/>
      <c r="K127" s="12"/>
      <c r="L127" s="12"/>
      <c r="M127" s="12"/>
      <c r="N127" s="12"/>
      <c r="O127" s="12"/>
      <c r="P127" s="12"/>
      <c r="Q127" s="12"/>
    </row>
    <row r="128" spans="1:17" ht="23.25">
      <c r="A128" s="18" t="s">
        <v>83</v>
      </c>
      <c r="B128" s="18"/>
      <c r="C128" s="18"/>
      <c r="D128" s="18"/>
      <c r="E128" s="18"/>
      <c r="F128" s="2"/>
      <c r="G128" s="2"/>
      <c r="H128" s="34" t="s">
        <v>59</v>
      </c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9" ht="18.75">
      <c r="A129" s="22"/>
      <c r="B129" s="22"/>
      <c r="C129" s="22"/>
      <c r="D129" s="22"/>
      <c r="E129" s="22"/>
      <c r="F129" s="2"/>
      <c r="G129" s="2"/>
      <c r="H129" s="2"/>
      <c r="I129" s="2"/>
    </row>
    <row r="130" spans="1:5" ht="18.75">
      <c r="A130" s="22"/>
      <c r="B130" s="22"/>
      <c r="C130" s="22"/>
      <c r="D130" s="22"/>
      <c r="E130" s="22"/>
    </row>
  </sheetData>
  <sheetProtection/>
  <mergeCells count="105">
    <mergeCell ref="H128:Q128"/>
    <mergeCell ref="A89:Q89"/>
    <mergeCell ref="D28:D32"/>
    <mergeCell ref="B54:B58"/>
    <mergeCell ref="C54:C58"/>
    <mergeCell ref="B79:B83"/>
    <mergeCell ref="C79:C83"/>
    <mergeCell ref="A84:A88"/>
    <mergeCell ref="B84:B88"/>
    <mergeCell ref="A79:A83"/>
    <mergeCell ref="D79:D83"/>
    <mergeCell ref="C95:C99"/>
    <mergeCell ref="D95:D99"/>
    <mergeCell ref="A95:A99"/>
    <mergeCell ref="B95:B99"/>
    <mergeCell ref="M11:Q11"/>
    <mergeCell ref="A69:A73"/>
    <mergeCell ref="B69:B73"/>
    <mergeCell ref="C69:C73"/>
    <mergeCell ref="D69:D73"/>
    <mergeCell ref="C59:C63"/>
    <mergeCell ref="A110:A114"/>
    <mergeCell ref="B110:B114"/>
    <mergeCell ref="C110:C114"/>
    <mergeCell ref="D110:D114"/>
    <mergeCell ref="D90:D94"/>
    <mergeCell ref="A105:A109"/>
    <mergeCell ref="B105:B109"/>
    <mergeCell ref="C105:C109"/>
    <mergeCell ref="D105:D109"/>
    <mergeCell ref="C100:C104"/>
    <mergeCell ref="B100:B104"/>
    <mergeCell ref="D100:D104"/>
    <mergeCell ref="A74:A78"/>
    <mergeCell ref="B74:B78"/>
    <mergeCell ref="C74:C78"/>
    <mergeCell ref="D74:D78"/>
    <mergeCell ref="A90:A94"/>
    <mergeCell ref="B90:B94"/>
    <mergeCell ref="C90:C94"/>
    <mergeCell ref="A100:A104"/>
    <mergeCell ref="C84:C88"/>
    <mergeCell ref="D84:D88"/>
    <mergeCell ref="A54:A58"/>
    <mergeCell ref="A59:A63"/>
    <mergeCell ref="B59:B63"/>
    <mergeCell ref="B64:B68"/>
    <mergeCell ref="C64:C68"/>
    <mergeCell ref="D59:D63"/>
    <mergeCell ref="A64:A68"/>
    <mergeCell ref="D64:D68"/>
    <mergeCell ref="D54:D58"/>
    <mergeCell ref="A43:A47"/>
    <mergeCell ref="B43:B47"/>
    <mergeCell ref="C43:C47"/>
    <mergeCell ref="D43:D47"/>
    <mergeCell ref="A48:Q48"/>
    <mergeCell ref="A49:A53"/>
    <mergeCell ref="B49:B53"/>
    <mergeCell ref="C49:C53"/>
    <mergeCell ref="D49:D53"/>
    <mergeCell ref="A28:A32"/>
    <mergeCell ref="A38:A42"/>
    <mergeCell ref="B38:B42"/>
    <mergeCell ref="C38:C42"/>
    <mergeCell ref="D38:D42"/>
    <mergeCell ref="B28:B32"/>
    <mergeCell ref="C28:C32"/>
    <mergeCell ref="B33:B37"/>
    <mergeCell ref="D23:D27"/>
    <mergeCell ref="A14:A15"/>
    <mergeCell ref="D14:D15"/>
    <mergeCell ref="B14:B15"/>
    <mergeCell ref="C14:C15"/>
    <mergeCell ref="D18:D22"/>
    <mergeCell ref="B23:B27"/>
    <mergeCell ref="A23:A27"/>
    <mergeCell ref="A129:E129"/>
    <mergeCell ref="A130:E130"/>
    <mergeCell ref="E14:P14"/>
    <mergeCell ref="Q14:Q15"/>
    <mergeCell ref="A17:Q17"/>
    <mergeCell ref="A18:A22"/>
    <mergeCell ref="B18:B22"/>
    <mergeCell ref="C18:C22"/>
    <mergeCell ref="A33:A37"/>
    <mergeCell ref="A128:E128"/>
    <mergeCell ref="B120:B124"/>
    <mergeCell ref="C120:C124"/>
    <mergeCell ref="D120:D124"/>
    <mergeCell ref="A115:A119"/>
    <mergeCell ref="B115:B119"/>
    <mergeCell ref="C115:C119"/>
    <mergeCell ref="D115:D119"/>
    <mergeCell ref="A120:A124"/>
    <mergeCell ref="N9:Q9"/>
    <mergeCell ref="M5:Q5"/>
    <mergeCell ref="N6:Q6"/>
    <mergeCell ref="N7:Q7"/>
    <mergeCell ref="N8:Q8"/>
    <mergeCell ref="A127:E127"/>
    <mergeCell ref="A12:Q12"/>
    <mergeCell ref="C33:C37"/>
    <mergeCell ref="D33:D37"/>
    <mergeCell ref="C23:C27"/>
  </mergeCells>
  <printOptions/>
  <pageMargins left="0.3937007874015748" right="0.31496062992125984" top="1.3779527559055118" bottom="0.3937007874015748" header="0.31496062992125984" footer="0.31496062992125984"/>
  <pageSetup horizontalDpi="600" verticalDpi="600" orientation="landscape" paperSize="9" scale="75" r:id="rId2"/>
  <headerFooter differentFirst="1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2015-09-09T02:40:03Z</cp:lastPrinted>
  <dcterms:created xsi:type="dcterms:W3CDTF">2014-05-05T02:33:31Z</dcterms:created>
  <dcterms:modified xsi:type="dcterms:W3CDTF">2015-10-27T02:49:58Z</dcterms:modified>
  <cp:category/>
  <cp:version/>
  <cp:contentType/>
  <cp:contentStatus/>
</cp:coreProperties>
</file>