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3435" activeTab="0"/>
  </bookViews>
  <sheets>
    <sheet name="Приложение 5" sheetId="1" r:id="rId1"/>
    <sheet name="Лист1" sheetId="2" r:id="rId2"/>
  </sheets>
  <definedNames>
    <definedName name="_xlnm.Print_Titles" localSheetId="0">'Приложение 5'!$12:$12</definedName>
    <definedName name="_xlnm.Print_Area" localSheetId="0">'Приложение 5'!$A$1:$E$126</definedName>
  </definedNames>
  <calcPr fullCalcOnLoad="1"/>
</workbook>
</file>

<file path=xl/sharedStrings.xml><?xml version="1.0" encoding="utf-8"?>
<sst xmlns="http://schemas.openxmlformats.org/spreadsheetml/2006/main" count="231" uniqueCount="202">
  <si>
    <t xml:space="preserve">     Наименование показателей</t>
  </si>
  <si>
    <t xml:space="preserve">Налоговые доходы 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</si>
  <si>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</si>
  <si>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</si>
  <si>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</si>
  <si>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</si>
  <si>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</si>
  <si>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</si>
  <si>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</si>
  <si>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</si>
  <si>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</si>
  <si>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</si>
  <si>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</si>
  <si>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</si>
  <si>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</si>
  <si>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</si>
  <si>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</si>
  <si>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</si>
  <si>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1 07 04010 01 0000 110</t>
  </si>
  <si>
    <t>Cбор за пользование объектами животного мира</t>
  </si>
  <si>
    <t>1 08 00000 00 0000 000</t>
  </si>
  <si>
    <t>Государственная  пошлина</t>
  </si>
  <si>
    <t xml:space="preserve">Неналоговые доходы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</si>
  <si>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</si>
  <si>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</si>
  <si>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</si>
  <si>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</si>
  <si>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1 11 05034 04 0000 120</t>
  </si>
  <si>
    <t xml:space="preserve"> 1 11 07014 04 0000 120</t>
  </si>
  <si>
    <t xml:space="preserve"> 1 12 00000 00 0000 000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</si>
  <si>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</si>
  <si>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</si>
  <si>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</si>
  <si>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</si>
  <si>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</si>
  <si>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</si>
  <si>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</si>
  <si>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2 02 00000 00 0000 000</t>
  </si>
  <si>
    <t>2 02 01000 00 0000 151</t>
  </si>
  <si>
    <t>2 07 04000 04 0000 180</t>
  </si>
  <si>
    <t>Прочие безвозмездные поступления в бюджеты городских округов</t>
  </si>
  <si>
    <t>Коды бюджетной классификации</t>
  </si>
  <si>
    <t>Единый налог на вмененный доход для отдельных видов деятельности</t>
  </si>
  <si>
    <t>Дефицит</t>
  </si>
  <si>
    <t>БАЛАНС</t>
  </si>
  <si>
    <t>Безвозмездные поступления от других бюджетов  бюджетной системы Российской Федерации</t>
  </si>
  <si>
    <t>Платежи при пользовании природными ресурсами</t>
  </si>
  <si>
    <t>2 00 00000 00 0000 000</t>
  </si>
  <si>
    <t>Безвозмездные поступления</t>
  </si>
  <si>
    <t>2 02 01001 04 0000 151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</si>
  <si>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</si>
  <si>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</si>
  <si>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1 11 01040 04 0000 120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</si>
  <si>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</si>
  <si>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</si>
  <si>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</si>
  <si>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</si>
  <si>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</si>
  <si>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</si>
  <si>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ВСЕГО ДОХОДОВ</t>
  </si>
  <si>
    <t>1 11 05024 04 0000 120</t>
  </si>
  <si>
    <t xml:space="preserve">Налог, взимаемый в связи с применением упрощенной системы налогообложения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</si>
  <si>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</si>
  <si>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</si>
  <si>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</si>
  <si>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 xml:space="preserve"> 1 11 08040 04 0000 120</t>
  </si>
  <si>
    <t>Дотации бюджетам городских округов на выравнивание бюджетной обеспеченности</t>
  </si>
  <si>
    <t>2 02 03000 00 0000 151</t>
  </si>
  <si>
    <t>2 02 03003 04 0000 151</t>
  </si>
  <si>
    <t>2 02 03007 04 0000 151</t>
  </si>
  <si>
    <t>2 02 03021 04 0000 151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</si>
  <si>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</si>
  <si>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</si>
  <si>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2 02 04012 04 0000 151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</si>
  <si>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</si>
  <si>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1 14 02000 00 0000 000</t>
  </si>
  <si>
    <t>Итого налоговых и неналоговых доходов</t>
  </si>
  <si>
    <t>На выплату единовременных пособий при всех формах устройства детей, лишенных родительского попечения, в семью</t>
  </si>
  <si>
    <t>2 02 03020 04 0000 151</t>
  </si>
  <si>
    <t>2 02 03049 04 0000 151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</si>
  <si>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</si>
  <si>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</si>
  <si>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уровня, в том числе:</t>
  </si>
  <si>
    <t>Прочие межбюджетные трансферты, передаваемые бюджетам городских округов, в том числе:</t>
  </si>
  <si>
    <t>2 02 04999 04 0000 151</t>
  </si>
  <si>
    <t>2 02 02000 00 0000 151</t>
  </si>
  <si>
    <t>2 02 02024 04 0000 151</t>
  </si>
  <si>
    <t>2 02 03034 04 0000 151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</si>
  <si>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</si>
  <si>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</si>
  <si>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1 11 09044 04 0000 120</t>
  </si>
  <si>
    <t>2 02 02077 04 0000 151</t>
  </si>
  <si>
    <t>2 02 02999 04 0000 151</t>
  </si>
  <si>
    <t>2 02 03047 04 0000 151</t>
  </si>
  <si>
    <t>На государственную поддержку внедрения комплексных мер модернизации образования</t>
  </si>
  <si>
    <t>На финансовую поддержку одаренных учащихся общеобразовательных школ в рамках краевой целевой программы "Дети Алтая" на 2007-2010 годы, подпрограммы "Одаренные дети"</t>
  </si>
  <si>
    <t xml:space="preserve">Субсидии бюджетам субъектов Российской  Федерации и муниципальных образований (межбюджетные субсидии)
</t>
  </si>
  <si>
    <t xml:space="preserve">Субвенции бюджетам субъектов Российской Федерации и муниципальных образований </t>
  </si>
  <si>
    <t>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</si>
  <si>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относится к ведению субъекта Российской Федерации</t>
  </si>
  <si>
    <t>На реализацию ФЗ "О присяжных заседателях федеральных судов общей юрисдикции в Российской Федерации"</t>
  </si>
  <si>
    <t>1 14 06000 00 0000 430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</si>
  <si>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</si>
  <si>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Дотации бюджетам  субъектов Российской Федерации и муниципальных образований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</si>
  <si>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</si>
  <si>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</si>
  <si>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</si>
  <si>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</si>
  <si>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Субвенции бюджетам городских округов на функционирование комиссий по делам несовершеннолетних и защите их прав</t>
  </si>
  <si>
    <t>Субвенции бюджетам городских округов на функционирование административных комиссий при местных администрациях</t>
  </si>
  <si>
    <t>Субвенции бюджетам городских округов на  ежемесячное денежное вознаграждение за классное руководство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</si>
  <si>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</si>
  <si>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лицензирование розничной продажи алкогольной продукции</t>
  </si>
  <si>
    <t>Субвенции бюджетам городских округов на организацию и осуществление деятельности по опеке и попечительству над детьми-сиротами и детьми, оставшимися без попечения родителей</t>
  </si>
  <si>
    <t>Субвенции бюджетам городских округов на воспитание и обучение детей-инвалидов в дошкольных учреждениях</t>
  </si>
  <si>
    <t>Субвенции бюджетам городских округов на оказание высокотехнологичной медицинской помощи гражданам Российской Федерации</t>
  </si>
  <si>
    <t>тыс. руб.</t>
  </si>
  <si>
    <t>ОТЧЕТ</t>
  </si>
  <si>
    <t xml:space="preserve">                                                                                                                                                                        </t>
  </si>
  <si>
    <t>2 02 02042 00 0000 151</t>
  </si>
  <si>
    <t>2 02 02008 04 0000 151</t>
  </si>
  <si>
    <t>Субсидии бюджетам городских округов на обеспечение жильем молодых семей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</si>
  <si>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</si>
  <si>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</si>
  <si>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2 02 02051 04 0000 151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</si>
  <si>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</si>
  <si>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</si>
  <si>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2 02 03069 04 0000 151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</si>
  <si>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</si>
  <si>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</si>
  <si>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</si>
  <si>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На субсидирование части банковской процентной ставки на газификацию</t>
  </si>
  <si>
    <t>На реализацию подпрограммы "Дети Алтая" краевой целевой программы  "Одаренные дети"</t>
  </si>
  <si>
    <t>1 14 01040 04 0000 410</t>
  </si>
  <si>
    <t>Доходы от продажи квартир, находящихся в собственности городских округов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</si>
  <si>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</si>
  <si>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На выплату компенсаций реабилитированным лицам</t>
  </si>
  <si>
    <t>Субвенции бюджетам городских округов на компенсационные выплаты на питание обучающимся в муниципальных общеобразовательных учреждениях, нуждающимся в социальной поддержке</t>
  </si>
  <si>
    <t>Субвенции бюджетам городских округов в сфере оказания специализированной медицинской помощи с применением донорской крови и ее компонентов</t>
  </si>
  <si>
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</si>
  <si>
    <t>2 02 02088 04 0004 151</t>
  </si>
  <si>
    <t>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</si>
  <si>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</si>
  <si>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</si>
  <si>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</si>
  <si>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</si>
  <si>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2 02 03027 04 0000 151</t>
  </si>
  <si>
    <t>На внедрение инновационных образовательных программ в государственных и муниипальных образовательных учреждениях</t>
  </si>
  <si>
    <t>Прочие субсидии бюджетам городских округов, в том числе: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</si>
  <si>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</si>
  <si>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</si>
  <si>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План на       2011 год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</si>
  <si>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</si>
  <si>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</si>
  <si>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</si>
  <si>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1 05 02000 00 0000 110</t>
  </si>
  <si>
    <t>1 05 03000 00 0000 110</t>
  </si>
  <si>
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</si>
  <si>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</si>
  <si>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</si>
  <si>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</si>
  <si>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</si>
  <si>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2 02 02116 04 0000 151</t>
  </si>
  <si>
    <t>2 02 02137 04 0000 151</t>
  </si>
  <si>
    <t>Субвенции бюджетам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на компенсационные выплаты за книгоиздательскую продукцию,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</si>
  <si>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исполнение государственных полномочий по регулированию тарифов на перевозки пассажиров и багажа всеми видами общественного транспорта</t>
  </si>
  <si>
    <t>Субвенции бюджетам городских округов на выплату компенсации затрат родителей (законных представителей) на воспитание и обучение детей-инвалидов на дому</t>
  </si>
  <si>
    <t>Субвенции бюджетам городских округов на выплату 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</si>
  <si>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Первый заместитель главы администрации,</t>
  </si>
  <si>
    <t xml:space="preserve">руководитель аппарата    </t>
  </si>
  <si>
    <t>Председатель комитета по финансам,</t>
  </si>
  <si>
    <t xml:space="preserve">налоговой и кредитной политике                                                                   </t>
  </si>
  <si>
    <t xml:space="preserve"> Субвенции бюджетам городских округов на обеспечение деятельности образовательных учреждений для детей-сирот и детей, оставшихся без попечения родителей, и образовательных учреждений для детей, нуждающихся в психолого-педагогической и медико-социальной помощи</t>
  </si>
  <si>
    <t xml:space="preserve"> Субвенции бюджетам городских округов на обеспечение деятельности специальных (коррекционных) образовательных учреждений для обучающихся и воспитанников с ограниченными возможностями здоровья</t>
  </si>
  <si>
    <t xml:space="preserve"> Субвенции бюджетам городских округов на оказание специализированной медицинской помощи в краевых специализированных центрах, отделениях (лабораториях) муниципальных организаций здравоохранения </t>
  </si>
  <si>
    <t>% испол-нения к плану</t>
  </si>
  <si>
    <t xml:space="preserve">               П.Д. Фризен</t>
  </si>
  <si>
    <t xml:space="preserve">               Н.А. Тиньгаева</t>
  </si>
  <si>
    <t xml:space="preserve">         </t>
  </si>
  <si>
    <t xml:space="preserve">                                    Приложение  1     </t>
  </si>
  <si>
    <t xml:space="preserve">                                    к постановлению администрации города    </t>
  </si>
  <si>
    <t>об исполнении бюджета города по доходам за 6 месяцев 2011 года</t>
  </si>
  <si>
    <t>Исполнение на 01.07.2011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</si>
  <si>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</si>
  <si>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</si>
  <si>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</si>
  <si>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>2 02 02089 04 0002 151</t>
  </si>
  <si>
    <t>Прочие субсидии бюджетам городских округов на проведение мероприятий по благоустройству кладбищ</t>
  </si>
  <si>
    <t>Прочие субсидии бюджетам городских округов на строительство, ремонт, реконструкцию и модернизацию автомобильных дорог общего пользования</t>
  </si>
  <si>
    <t>Прочие 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(расходы на содержание финансового органа)</t>
  </si>
  <si>
    <t>Прочие межбюджетные трансферты бюджетам городских округов  на обеспечение мер социальной поддержки в части оплаты  жилищно-коммунальных услуг педагогическим работникам образовательных учреждений, работающим и проживающим в сельской местности</t>
  </si>
  <si>
    <t>Прочие межбюджетные трансферты бюджетам городских округов из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</si>
  <si>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 xml:space="preserve"> - 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</si>
  <si>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</si>
  <si>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</si>
  <si>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2 07 00000 00 0000 180</t>
  </si>
  <si>
    <t xml:space="preserve">Прочие безвозмездные поступления </t>
  </si>
  <si>
    <t>Налоги на прибыль, доходы</t>
  </si>
  <si>
    <t>Прочие субсидии бюджетам городских округов на реализацию ведомственной целевой программы "Развитие системы отдыха и оздоровления детей в Алтайском крае"</t>
  </si>
  <si>
    <t>Прочие субсидии бюджетам городских округов на обеспечение жильем детей-сирот и детей, оставшихся без попечения родителей</t>
  </si>
  <si>
    <r>
      <t>Субвенции бюджетам городских округов на содержание ребенка в семье опекуна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(попечителя)</t>
    </r>
    <r>
      <rPr>
        <sz val="14"/>
        <rFont val="Times New Roman"/>
        <family val="1"/>
      </rPr>
      <t xml:space="preserve"> и приемной семье, а также на вознаграждение, причитающееся приемному родителю</t>
    </r>
  </si>
  <si>
    <t xml:space="preserve">                                    от 08.08.2011 №2325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</si>
</sst>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&quot;р.&quot;"/>
    <numFmt numFmtId="183" formatCode="0.0"/>
    <numFmt numFmtId="184" formatCode="#,##0.00_р_.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"/>
  </numFmts>
  <fonts count="4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181" fontId="1" fillId="0" borderId="0" xfId="0" applyNumberFormat="1" applyFont="1" applyBorder="1" applyAlignment="1">
      <alignment wrapText="1" shrinkToFit="1"/>
    </xf>
    <xf numFmtId="181" fontId="1" fillId="0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 wrapText="1"/>
    </xf>
    <xf numFmtId="181" fontId="9" fillId="0" borderId="10" xfId="0" applyNumberFormat="1" applyFont="1" applyFill="1" applyBorder="1" applyAlignment="1">
      <alignment horizontal="right" wrapText="1"/>
    </xf>
    <xf numFmtId="181" fontId="6" fillId="0" borderId="10" xfId="0" applyNumberFormat="1" applyFont="1" applyFill="1" applyBorder="1" applyAlignment="1">
      <alignment horizontal="right" wrapText="1"/>
    </xf>
    <xf numFmtId="181" fontId="8" fillId="0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>
      <alignment horizontal="right" wrapText="1" shrinkToFit="1"/>
    </xf>
    <xf numFmtId="181" fontId="5" fillId="0" borderId="10" xfId="0" applyNumberFormat="1" applyFont="1" applyFill="1" applyBorder="1" applyAlignment="1">
      <alignment wrapText="1"/>
    </xf>
    <xf numFmtId="181" fontId="1" fillId="0" borderId="10" xfId="0" applyNumberFormat="1" applyFont="1" applyFill="1" applyBorder="1" applyAlignment="1">
      <alignment wrapText="1" shrinkToFi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view="pageBreakPreview" zoomScale="91" zoomScaleSheetLayoutView="91" zoomScalePageLayoutView="103" workbookViewId="0" topLeftCell="B1">
      <selection activeCell="B3" sqref="B3:E3"/>
    </sheetView>
  </sheetViews>
  <sheetFormatPr defaultColWidth="9.140625" defaultRowHeight="12.75"/>
  <cols>
    <col min="1" max="1" width="71.421875" style="4" customWidth="1"/>
    <col min="2" max="2" width="28.421875" style="4" customWidth="1"/>
    <col min="3" max="3" width="15.7109375" style="4" customWidth="1"/>
    <col min="4" max="4" width="15.57421875" style="4" customWidth="1"/>
    <col min="5" max="5" width="11.140625" style="33" customWidth="1"/>
    <col min="6" max="16384" width="9.140625" style="4" customWidth="1"/>
  </cols>
  <sheetData>
    <row r="1" spans="1:5" ht="18.75" customHeight="1">
      <c r="A1" s="20" t="s">
        <v>118</v>
      </c>
      <c r="B1" s="62" t="s">
        <v>179</v>
      </c>
      <c r="C1" s="62"/>
      <c r="D1" s="62"/>
      <c r="E1" s="62"/>
    </row>
    <row r="2" spans="1:5" ht="18.75">
      <c r="A2" s="20" t="s">
        <v>178</v>
      </c>
      <c r="B2" s="62" t="s">
        <v>180</v>
      </c>
      <c r="C2" s="62"/>
      <c r="D2" s="62"/>
      <c r="E2" s="62"/>
    </row>
    <row r="3" spans="1:5" ht="18.75" customHeight="1">
      <c r="A3" s="21"/>
      <c r="B3" s="63" t="s">
        <v>201</v>
      </c>
      <c r="C3" s="62"/>
      <c r="D3" s="62"/>
      <c r="E3" s="62"/>
    </row>
    <row r="4" spans="1:3" ht="18.75">
      <c r="A4" s="13"/>
      <c r="B4" s="13"/>
      <c r="C4" s="13"/>
    </row>
    <row r="5" ht="18.75">
      <c r="C5" s="5"/>
    </row>
    <row r="6" spans="1:6" ht="18.75">
      <c r="A6" s="61" t="s">
        <v>117</v>
      </c>
      <c r="B6" s="61"/>
      <c r="C6" s="61"/>
      <c r="D6" s="61"/>
      <c r="E6" s="61"/>
      <c r="F6" s="7"/>
    </row>
    <row r="7" spans="1:6" ht="18.75">
      <c r="A7" s="61" t="s">
        <v>181</v>
      </c>
      <c r="B7" s="61"/>
      <c r="C7" s="61"/>
      <c r="D7" s="61"/>
      <c r="E7" s="61"/>
      <c r="F7" s="8"/>
    </row>
    <row r="8" spans="1:6" ht="18.75">
      <c r="A8" s="3"/>
      <c r="B8" s="3"/>
      <c r="C8" s="14"/>
      <c r="D8" s="6"/>
      <c r="E8" s="34"/>
      <c r="F8" s="8"/>
    </row>
    <row r="9" spans="1:6" ht="37.5">
      <c r="A9" s="3"/>
      <c r="B9" s="3"/>
      <c r="D9" s="9"/>
      <c r="E9" s="35" t="s">
        <v>116</v>
      </c>
      <c r="F9" s="8"/>
    </row>
    <row r="10" spans="1:5" s="22" customFormat="1" ht="18">
      <c r="A10" s="59" t="s">
        <v>0</v>
      </c>
      <c r="B10" s="59" t="s">
        <v>41</v>
      </c>
      <c r="C10" s="59" t="s">
        <v>151</v>
      </c>
      <c r="D10" s="59" t="s">
        <v>182</v>
      </c>
      <c r="E10" s="60" t="s">
        <v>175</v>
      </c>
    </row>
    <row r="11" spans="1:5" s="22" customFormat="1" ht="37.5" customHeight="1">
      <c r="A11" s="59"/>
      <c r="B11" s="59"/>
      <c r="C11" s="59"/>
      <c r="D11" s="59"/>
      <c r="E11" s="60"/>
    </row>
    <row r="12" spans="1:5" ht="18.75">
      <c r="A12" s="10">
        <v>1</v>
      </c>
      <c r="B12" s="10">
        <v>2</v>
      </c>
      <c r="C12" s="12">
        <v>3</v>
      </c>
      <c r="D12" s="12">
        <v>4</v>
      </c>
      <c r="E12" s="36">
        <v>5</v>
      </c>
    </row>
    <row r="13" spans="1:5" s="11" customFormat="1" ht="18.75">
      <c r="A13" s="16" t="s">
        <v>1</v>
      </c>
      <c r="B13" s="40"/>
      <c r="C13" s="25">
        <f>C14+C16+C20+C23+C26+C27</f>
        <v>4844878</v>
      </c>
      <c r="D13" s="25">
        <f>D14+D16+D20+D23+D26+D27</f>
        <v>2310804.2</v>
      </c>
      <c r="E13" s="25">
        <f>D13/C13*100</f>
        <v>47.695818140312305</v>
      </c>
    </row>
    <row r="14" spans="1:5" s="11" customFormat="1" ht="18.75">
      <c r="A14" s="16" t="s">
        <v>197</v>
      </c>
      <c r="B14" s="41" t="s">
        <v>2</v>
      </c>
      <c r="C14" s="25">
        <f>C15</f>
        <v>2582503</v>
      </c>
      <c r="D14" s="25">
        <f>D15</f>
        <v>1137291.6</v>
      </c>
      <c r="E14" s="25">
        <f aca="true" t="shared" si="0" ref="E14:E77">D14/C14*100</f>
        <v>44.038345744419274</v>
      </c>
    </row>
    <row r="15" spans="1:5" ht="18.75">
      <c r="A15" s="17" t="s">
        <v>4</v>
      </c>
      <c r="B15" s="42" t="s">
        <v>3</v>
      </c>
      <c r="C15" s="26">
        <v>2582503</v>
      </c>
      <c r="D15" s="26">
        <v>1137291.6</v>
      </c>
      <c r="E15" s="26">
        <f t="shared" si="0"/>
        <v>44.038345744419274</v>
      </c>
    </row>
    <row r="16" spans="1:5" s="11" customFormat="1" ht="18.75">
      <c r="A16" s="16" t="s">
        <v>6</v>
      </c>
      <c r="B16" s="41" t="s">
        <v>5</v>
      </c>
      <c r="C16" s="25">
        <f>C17+C18+C19</f>
        <v>1151183</v>
      </c>
      <c r="D16" s="25">
        <f>D17+D18+D19</f>
        <v>655452.7</v>
      </c>
      <c r="E16" s="25">
        <f t="shared" si="0"/>
        <v>56.93731578732486</v>
      </c>
    </row>
    <row r="17" spans="1:5" ht="37.5">
      <c r="A17" s="17" t="s">
        <v>61</v>
      </c>
      <c r="B17" s="43" t="s">
        <v>7</v>
      </c>
      <c r="C17" s="26">
        <v>833684</v>
      </c>
      <c r="D17" s="26">
        <v>485093.3</v>
      </c>
      <c r="E17" s="26">
        <f t="shared" si="0"/>
        <v>58.18671103199773</v>
      </c>
    </row>
    <row r="18" spans="1:5" ht="37.5">
      <c r="A18" s="17" t="s">
        <v>42</v>
      </c>
      <c r="B18" s="43" t="s">
        <v>155</v>
      </c>
      <c r="C18" s="26">
        <v>314918</v>
      </c>
      <c r="D18" s="26">
        <v>169214.4</v>
      </c>
      <c r="E18" s="26">
        <f t="shared" si="0"/>
        <v>53.73284474053563</v>
      </c>
    </row>
    <row r="19" spans="1:5" ht="18.75">
      <c r="A19" s="17" t="s">
        <v>8</v>
      </c>
      <c r="B19" s="42" t="s">
        <v>156</v>
      </c>
      <c r="C19" s="26">
        <v>2581</v>
      </c>
      <c r="D19" s="26">
        <v>1145</v>
      </c>
      <c r="E19" s="26">
        <f t="shared" si="0"/>
        <v>44.36265013560635</v>
      </c>
    </row>
    <row r="20" spans="1:5" s="11" customFormat="1" ht="18.75">
      <c r="A20" s="16" t="s">
        <v>10</v>
      </c>
      <c r="B20" s="41" t="s">
        <v>9</v>
      </c>
      <c r="C20" s="25">
        <f>C21+C22</f>
        <v>836917</v>
      </c>
      <c r="D20" s="25">
        <f>D21+D22</f>
        <v>402717.6</v>
      </c>
      <c r="E20" s="25">
        <f t="shared" si="0"/>
        <v>48.1191802771362</v>
      </c>
    </row>
    <row r="21" spans="1:5" ht="56.25">
      <c r="A21" s="17" t="s">
        <v>102</v>
      </c>
      <c r="B21" s="43" t="s">
        <v>11</v>
      </c>
      <c r="C21" s="26">
        <v>50000</v>
      </c>
      <c r="D21" s="26">
        <v>20369.5</v>
      </c>
      <c r="E21" s="26">
        <f t="shared" si="0"/>
        <v>40.739</v>
      </c>
    </row>
    <row r="22" spans="1:5" ht="18.75">
      <c r="A22" s="17" t="s">
        <v>13</v>
      </c>
      <c r="B22" s="42" t="s">
        <v>12</v>
      </c>
      <c r="C22" s="26">
        <v>786917</v>
      </c>
      <c r="D22" s="26">
        <v>382348.1</v>
      </c>
      <c r="E22" s="26">
        <f t="shared" si="0"/>
        <v>48.58811030896524</v>
      </c>
    </row>
    <row r="23" spans="1:5" s="11" customFormat="1" ht="37.5">
      <c r="A23" s="16" t="s">
        <v>15</v>
      </c>
      <c r="B23" s="41" t="s">
        <v>14</v>
      </c>
      <c r="C23" s="25">
        <f>C24+C25</f>
        <v>5680</v>
      </c>
      <c r="D23" s="25">
        <f>D24+D25</f>
        <v>1857.6</v>
      </c>
      <c r="E23" s="25">
        <f t="shared" si="0"/>
        <v>32.70422535211267</v>
      </c>
    </row>
    <row r="24" spans="1:5" ht="18.75">
      <c r="A24" s="17" t="s">
        <v>17</v>
      </c>
      <c r="B24" s="42" t="s">
        <v>16</v>
      </c>
      <c r="C24" s="26">
        <v>3960</v>
      </c>
      <c r="D24" s="26">
        <v>1685.6</v>
      </c>
      <c r="E24" s="26">
        <f t="shared" si="0"/>
        <v>42.56565656565656</v>
      </c>
    </row>
    <row r="25" spans="1:5" ht="18.75">
      <c r="A25" s="17" t="s">
        <v>19</v>
      </c>
      <c r="B25" s="42" t="s">
        <v>18</v>
      </c>
      <c r="C25" s="26">
        <v>1720</v>
      </c>
      <c r="D25" s="26">
        <v>172</v>
      </c>
      <c r="E25" s="26">
        <f t="shared" si="0"/>
        <v>10</v>
      </c>
    </row>
    <row r="26" spans="1:5" s="11" customFormat="1" ht="18.75">
      <c r="A26" s="16" t="s">
        <v>21</v>
      </c>
      <c r="B26" s="41" t="s">
        <v>20</v>
      </c>
      <c r="C26" s="25">
        <v>268595</v>
      </c>
      <c r="D26" s="25">
        <v>112867.5</v>
      </c>
      <c r="E26" s="25">
        <f t="shared" si="0"/>
        <v>42.02144492637615</v>
      </c>
    </row>
    <row r="27" spans="1:5" s="11" customFormat="1" ht="37.5">
      <c r="A27" s="16" t="s">
        <v>89</v>
      </c>
      <c r="B27" s="41" t="s">
        <v>88</v>
      </c>
      <c r="C27" s="25">
        <v>0</v>
      </c>
      <c r="D27" s="25">
        <v>617.2</v>
      </c>
      <c r="E27" s="25" t="s">
        <v>192</v>
      </c>
    </row>
    <row r="28" spans="1:5" s="11" customFormat="1" ht="18.75">
      <c r="A28" s="16" t="s">
        <v>22</v>
      </c>
      <c r="B28" s="42"/>
      <c r="C28" s="25">
        <f>C29+C38+C40+C42+C46+C47</f>
        <v>1144261.6</v>
      </c>
      <c r="D28" s="25">
        <f>D29+D38+D40+D42+D46+D47</f>
        <v>588364.3</v>
      </c>
      <c r="E28" s="25">
        <f t="shared" si="0"/>
        <v>51.41868782453243</v>
      </c>
    </row>
    <row r="29" spans="1:5" s="11" customFormat="1" ht="37.5">
      <c r="A29" s="16" t="s">
        <v>24</v>
      </c>
      <c r="B29" s="41" t="s">
        <v>23</v>
      </c>
      <c r="C29" s="25">
        <f>C30+C31+C32+C33+C35+C36+C34+C37</f>
        <v>646418.6</v>
      </c>
      <c r="D29" s="25">
        <f>D30+D31+D32+D33+D35+D36+D34+D37</f>
        <v>341161.6</v>
      </c>
      <c r="E29" s="25">
        <f t="shared" si="0"/>
        <v>52.777194220587084</v>
      </c>
    </row>
    <row r="30" spans="1:5" ht="59.25" customHeight="1">
      <c r="A30" s="17" t="s">
        <v>74</v>
      </c>
      <c r="B30" s="43" t="s">
        <v>52</v>
      </c>
      <c r="C30" s="26">
        <v>4706</v>
      </c>
      <c r="D30" s="26">
        <v>4124.1</v>
      </c>
      <c r="E30" s="26">
        <f t="shared" si="0"/>
        <v>87.63493412664684</v>
      </c>
    </row>
    <row r="31" spans="1:5" ht="40.5" customHeight="1">
      <c r="A31" s="17" t="s">
        <v>26</v>
      </c>
      <c r="B31" s="43" t="s">
        <v>25</v>
      </c>
      <c r="C31" s="26">
        <v>88</v>
      </c>
      <c r="D31" s="26">
        <v>64.4</v>
      </c>
      <c r="E31" s="26">
        <f t="shared" si="0"/>
        <v>73.18181818181819</v>
      </c>
    </row>
    <row r="32" spans="1:5" ht="96" customHeight="1">
      <c r="A32" s="17" t="s">
        <v>62</v>
      </c>
      <c r="B32" s="44" t="s">
        <v>63</v>
      </c>
      <c r="C32" s="26">
        <v>378500</v>
      </c>
      <c r="D32" s="26">
        <v>197419.7</v>
      </c>
      <c r="E32" s="26">
        <f t="shared" si="0"/>
        <v>52.15844121532365</v>
      </c>
    </row>
    <row r="33" spans="1:5" ht="93" customHeight="1">
      <c r="A33" s="17" t="s">
        <v>157</v>
      </c>
      <c r="B33" s="43" t="s">
        <v>60</v>
      </c>
      <c r="C33" s="26">
        <v>44688</v>
      </c>
      <c r="D33" s="26">
        <v>29518.3</v>
      </c>
      <c r="E33" s="26">
        <f t="shared" si="0"/>
        <v>66.05419799498746</v>
      </c>
    </row>
    <row r="34" spans="1:5" ht="75.75" customHeight="1">
      <c r="A34" s="17" t="s">
        <v>158</v>
      </c>
      <c r="B34" s="43" t="s">
        <v>27</v>
      </c>
      <c r="C34" s="26">
        <v>213118</v>
      </c>
      <c r="D34" s="26">
        <v>106471.2</v>
      </c>
      <c r="E34" s="26">
        <f t="shared" si="0"/>
        <v>49.95880216593624</v>
      </c>
    </row>
    <row r="35" spans="1:5" ht="60" customHeight="1">
      <c r="A35" s="17" t="s">
        <v>53</v>
      </c>
      <c r="B35" s="43" t="s">
        <v>28</v>
      </c>
      <c r="C35" s="26">
        <v>2059.6</v>
      </c>
      <c r="D35" s="26">
        <v>1651.8</v>
      </c>
      <c r="E35" s="26">
        <f t="shared" si="0"/>
        <v>80.2000388424937</v>
      </c>
    </row>
    <row r="36" spans="1:5" ht="96.75" customHeight="1" hidden="1">
      <c r="A36" s="17" t="s">
        <v>64</v>
      </c>
      <c r="B36" s="43" t="s">
        <v>65</v>
      </c>
      <c r="C36" s="26">
        <v>0</v>
      </c>
      <c r="D36" s="26">
        <v>0</v>
      </c>
      <c r="E36" s="26" t="e">
        <f t="shared" si="0"/>
        <v>#DIV/0!</v>
      </c>
    </row>
    <row r="37" spans="1:5" ht="95.25" customHeight="1">
      <c r="A37" s="17" t="s">
        <v>159</v>
      </c>
      <c r="B37" s="43" t="s">
        <v>90</v>
      </c>
      <c r="C37" s="26">
        <v>3259</v>
      </c>
      <c r="D37" s="26">
        <v>1912.1</v>
      </c>
      <c r="E37" s="26">
        <f t="shared" si="0"/>
        <v>58.67137158637619</v>
      </c>
    </row>
    <row r="38" spans="1:5" s="11" customFormat="1" ht="18.75">
      <c r="A38" s="16" t="s">
        <v>46</v>
      </c>
      <c r="B38" s="41" t="s">
        <v>29</v>
      </c>
      <c r="C38" s="25">
        <f>C39</f>
        <v>17600</v>
      </c>
      <c r="D38" s="25">
        <f>D39</f>
        <v>10346.3</v>
      </c>
      <c r="E38" s="25">
        <f t="shared" si="0"/>
        <v>58.78579545454545</v>
      </c>
    </row>
    <row r="39" spans="1:5" ht="18.75">
      <c r="A39" s="17" t="s">
        <v>54</v>
      </c>
      <c r="B39" s="43" t="s">
        <v>30</v>
      </c>
      <c r="C39" s="26">
        <v>17600</v>
      </c>
      <c r="D39" s="26">
        <v>10346.3</v>
      </c>
      <c r="E39" s="26">
        <f t="shared" si="0"/>
        <v>58.78579545454545</v>
      </c>
    </row>
    <row r="40" spans="1:5" s="11" customFormat="1" ht="37.5">
      <c r="A40" s="16" t="s">
        <v>56</v>
      </c>
      <c r="B40" s="41" t="s">
        <v>55</v>
      </c>
      <c r="C40" s="25">
        <f>C41</f>
        <v>45231</v>
      </c>
      <c r="D40" s="25">
        <f>D41</f>
        <v>45568.3</v>
      </c>
      <c r="E40" s="25">
        <f t="shared" si="0"/>
        <v>100.74572748778495</v>
      </c>
    </row>
    <row r="41" spans="1:5" ht="56.25">
      <c r="A41" s="17" t="s">
        <v>58</v>
      </c>
      <c r="B41" s="42" t="s">
        <v>57</v>
      </c>
      <c r="C41" s="26">
        <v>45231</v>
      </c>
      <c r="D41" s="26">
        <v>45568.3</v>
      </c>
      <c r="E41" s="26">
        <f t="shared" si="0"/>
        <v>100.74572748778495</v>
      </c>
    </row>
    <row r="42" spans="1:5" s="11" customFormat="1" ht="37.5">
      <c r="A42" s="16" t="s">
        <v>32</v>
      </c>
      <c r="B42" s="41" t="s">
        <v>31</v>
      </c>
      <c r="C42" s="25">
        <f>C44+C45</f>
        <v>266490</v>
      </c>
      <c r="D42" s="25">
        <f>D43+D44+D45</f>
        <v>104277.29999999999</v>
      </c>
      <c r="E42" s="25">
        <f t="shared" si="0"/>
        <v>39.12991106608128</v>
      </c>
    </row>
    <row r="43" spans="1:5" ht="37.5" hidden="1">
      <c r="A43" s="17" t="s">
        <v>134</v>
      </c>
      <c r="B43" s="43" t="s">
        <v>133</v>
      </c>
      <c r="C43" s="26">
        <v>0</v>
      </c>
      <c r="D43" s="26">
        <v>0</v>
      </c>
      <c r="E43" s="26" t="e">
        <f t="shared" si="0"/>
        <v>#DIV/0!</v>
      </c>
    </row>
    <row r="44" spans="1:5" ht="96" customHeight="1">
      <c r="A44" s="17" t="s">
        <v>160</v>
      </c>
      <c r="B44" s="43" t="s">
        <v>75</v>
      </c>
      <c r="C44" s="26">
        <v>200490</v>
      </c>
      <c r="D44" s="26">
        <v>47421.1</v>
      </c>
      <c r="E44" s="26">
        <f t="shared" si="0"/>
        <v>23.652601127238267</v>
      </c>
    </row>
    <row r="45" spans="1:5" ht="75">
      <c r="A45" s="17" t="s">
        <v>161</v>
      </c>
      <c r="B45" s="43" t="s">
        <v>101</v>
      </c>
      <c r="C45" s="26">
        <v>66000</v>
      </c>
      <c r="D45" s="26">
        <v>56856.2</v>
      </c>
      <c r="E45" s="26">
        <f t="shared" si="0"/>
        <v>86.14575757575757</v>
      </c>
    </row>
    <row r="46" spans="1:5" s="11" customFormat="1" ht="18.75">
      <c r="A46" s="16" t="s">
        <v>34</v>
      </c>
      <c r="B46" s="41" t="s">
        <v>33</v>
      </c>
      <c r="C46" s="25">
        <v>163322</v>
      </c>
      <c r="D46" s="25">
        <v>78538.5</v>
      </c>
      <c r="E46" s="25">
        <f t="shared" si="0"/>
        <v>48.0881326459387</v>
      </c>
    </row>
    <row r="47" spans="1:5" s="11" customFormat="1" ht="18.75">
      <c r="A47" s="16" t="s">
        <v>36</v>
      </c>
      <c r="B47" s="41" t="s">
        <v>35</v>
      </c>
      <c r="C47" s="25">
        <v>5200</v>
      </c>
      <c r="D47" s="25">
        <v>8472.3</v>
      </c>
      <c r="E47" s="25">
        <f t="shared" si="0"/>
        <v>162.92884615384614</v>
      </c>
    </row>
    <row r="48" spans="1:5" s="11" customFormat="1" ht="18.75">
      <c r="A48" s="16" t="s">
        <v>76</v>
      </c>
      <c r="B48" s="40"/>
      <c r="C48" s="25">
        <f>C13+C28</f>
        <v>5989139.6</v>
      </c>
      <c r="D48" s="25">
        <f>D13+D28</f>
        <v>2899168.5</v>
      </c>
      <c r="E48" s="25">
        <f t="shared" si="0"/>
        <v>48.407095069214954</v>
      </c>
    </row>
    <row r="49" spans="1:5" s="11" customFormat="1" ht="18.75">
      <c r="A49" s="16" t="s">
        <v>48</v>
      </c>
      <c r="B49" s="41" t="s">
        <v>47</v>
      </c>
      <c r="C49" s="25">
        <f>C50+C114+C116</f>
        <v>2619147.1999999997</v>
      </c>
      <c r="D49" s="25">
        <f>D50+D114+D116</f>
        <v>1076674.7</v>
      </c>
      <c r="E49" s="25">
        <f t="shared" si="0"/>
        <v>41.107834641749044</v>
      </c>
    </row>
    <row r="50" spans="1:5" s="11" customFormat="1" ht="37.5">
      <c r="A50" s="16" t="s">
        <v>45</v>
      </c>
      <c r="B50" s="41" t="s">
        <v>37</v>
      </c>
      <c r="C50" s="25">
        <f>C51+C74+C54+C103</f>
        <v>2622821.6999999997</v>
      </c>
      <c r="D50" s="25">
        <f>D51+D74+D54+D103</f>
        <v>1080286.9</v>
      </c>
      <c r="E50" s="25">
        <f t="shared" si="0"/>
        <v>41.187965617334946</v>
      </c>
    </row>
    <row r="51" spans="1:5" s="11" customFormat="1" ht="37.5">
      <c r="A51" s="16" t="s">
        <v>103</v>
      </c>
      <c r="B51" s="41" t="s">
        <v>38</v>
      </c>
      <c r="C51" s="25">
        <f>C52+C53</f>
        <v>65053.5</v>
      </c>
      <c r="D51" s="25">
        <f>D52+D53</f>
        <v>32712</v>
      </c>
      <c r="E51" s="25">
        <f t="shared" si="0"/>
        <v>50.28476561599299</v>
      </c>
    </row>
    <row r="52" spans="1:5" ht="37.5">
      <c r="A52" s="17" t="s">
        <v>66</v>
      </c>
      <c r="B52" s="45" t="s">
        <v>49</v>
      </c>
      <c r="C52" s="26">
        <v>65053.5</v>
      </c>
      <c r="D52" s="26">
        <v>32712</v>
      </c>
      <c r="E52" s="26">
        <f t="shared" si="0"/>
        <v>50.28476561599299</v>
      </c>
    </row>
    <row r="53" spans="1:5" ht="37.5" hidden="1">
      <c r="A53" s="17" t="s">
        <v>51</v>
      </c>
      <c r="B53" s="45" t="s">
        <v>50</v>
      </c>
      <c r="C53" s="26">
        <v>0</v>
      </c>
      <c r="D53" s="26">
        <v>0</v>
      </c>
      <c r="E53" s="26" t="e">
        <f t="shared" si="0"/>
        <v>#DIV/0!</v>
      </c>
    </row>
    <row r="54" spans="1:5" s="11" customFormat="1" ht="40.5" customHeight="1">
      <c r="A54" s="16" t="s">
        <v>96</v>
      </c>
      <c r="B54" s="46" t="s">
        <v>85</v>
      </c>
      <c r="C54" s="25">
        <f>C55+C56+C57+C58+C59+C60+C61+C62+C63+C64+C65+C66+C67+C68+C69</f>
        <v>866878.0999999999</v>
      </c>
      <c r="D54" s="25">
        <f>D55+D56+D57+D58+D59+D60+D61+D62+D63+D64+D65+D66+D67+D68+D69</f>
        <v>84435.1</v>
      </c>
      <c r="E54" s="25">
        <f t="shared" si="0"/>
        <v>9.740135320064034</v>
      </c>
    </row>
    <row r="55" spans="1:5" ht="37.5" hidden="1">
      <c r="A55" s="17" t="s">
        <v>121</v>
      </c>
      <c r="B55" s="45" t="s">
        <v>120</v>
      </c>
      <c r="C55" s="26"/>
      <c r="D55" s="26"/>
      <c r="E55" s="26" t="e">
        <f t="shared" si="0"/>
        <v>#DIV/0!</v>
      </c>
    </row>
    <row r="56" spans="1:5" ht="75">
      <c r="A56" s="17" t="s">
        <v>104</v>
      </c>
      <c r="B56" s="45" t="s">
        <v>86</v>
      </c>
      <c r="C56" s="26">
        <v>54149</v>
      </c>
      <c r="D56" s="26">
        <v>23677.9</v>
      </c>
      <c r="E56" s="26">
        <f t="shared" si="0"/>
        <v>43.727307983526934</v>
      </c>
    </row>
    <row r="57" spans="1:5" ht="79.5" customHeight="1" hidden="1">
      <c r="A57" s="17" t="s">
        <v>123</v>
      </c>
      <c r="B57" s="45" t="s">
        <v>122</v>
      </c>
      <c r="C57" s="26">
        <v>0</v>
      </c>
      <c r="D57" s="26">
        <v>0</v>
      </c>
      <c r="E57" s="26" t="e">
        <f t="shared" si="0"/>
        <v>#DIV/0!</v>
      </c>
    </row>
    <row r="58" spans="1:5" ht="56.25" hidden="1">
      <c r="A58" s="17" t="s">
        <v>125</v>
      </c>
      <c r="B58" s="45" t="s">
        <v>119</v>
      </c>
      <c r="C58" s="26">
        <v>0</v>
      </c>
      <c r="D58" s="26">
        <v>0</v>
      </c>
      <c r="E58" s="26" t="e">
        <f t="shared" si="0"/>
        <v>#DIV/0!</v>
      </c>
    </row>
    <row r="59" spans="1:5" ht="37.5" hidden="1">
      <c r="A59" s="17" t="s">
        <v>126</v>
      </c>
      <c r="B59" s="45" t="s">
        <v>124</v>
      </c>
      <c r="C59" s="26">
        <v>0</v>
      </c>
      <c r="D59" s="26">
        <v>0</v>
      </c>
      <c r="E59" s="26" t="e">
        <f t="shared" si="0"/>
        <v>#DIV/0!</v>
      </c>
    </row>
    <row r="60" spans="1:5" ht="56.25">
      <c r="A60" s="17" t="s">
        <v>139</v>
      </c>
      <c r="B60" s="45" t="s">
        <v>91</v>
      </c>
      <c r="C60" s="26">
        <v>27651</v>
      </c>
      <c r="D60" s="26">
        <v>27651</v>
      </c>
      <c r="E60" s="26">
        <f t="shared" si="0"/>
        <v>100</v>
      </c>
    </row>
    <row r="61" spans="1:5" ht="93.75">
      <c r="A61" s="17" t="s">
        <v>150</v>
      </c>
      <c r="B61" s="45" t="s">
        <v>105</v>
      </c>
      <c r="C61" s="26">
        <v>50000</v>
      </c>
      <c r="D61" s="26">
        <v>0</v>
      </c>
      <c r="E61" s="26">
        <f t="shared" si="0"/>
        <v>0</v>
      </c>
    </row>
    <row r="62" spans="1:5" s="11" customFormat="1" ht="93.75">
      <c r="A62" s="53" t="s">
        <v>183</v>
      </c>
      <c r="B62" s="45" t="s">
        <v>184</v>
      </c>
      <c r="C62" s="26">
        <v>202798.1</v>
      </c>
      <c r="D62" s="26">
        <v>0</v>
      </c>
      <c r="E62" s="26">
        <f t="shared" si="0"/>
        <v>0</v>
      </c>
    </row>
    <row r="63" spans="1:5" ht="131.25" hidden="1">
      <c r="A63" s="17" t="s">
        <v>149</v>
      </c>
      <c r="B63" s="45" t="s">
        <v>140</v>
      </c>
      <c r="C63" s="26"/>
      <c r="D63" s="26"/>
      <c r="E63" s="26" t="e">
        <f t="shared" si="0"/>
        <v>#DIV/0!</v>
      </c>
    </row>
    <row r="64" spans="1:5" ht="56.25">
      <c r="A64" s="17" t="s">
        <v>107</v>
      </c>
      <c r="B64" s="45" t="s">
        <v>106</v>
      </c>
      <c r="C64" s="26">
        <v>3456.1</v>
      </c>
      <c r="D64" s="26">
        <v>0</v>
      </c>
      <c r="E64" s="26">
        <f t="shared" si="0"/>
        <v>0</v>
      </c>
    </row>
    <row r="65" spans="1:5" s="11" customFormat="1" ht="56.25">
      <c r="A65" s="53" t="s">
        <v>185</v>
      </c>
      <c r="B65" s="45" t="s">
        <v>186</v>
      </c>
      <c r="C65" s="26">
        <v>32726.7</v>
      </c>
      <c r="D65" s="26">
        <v>0</v>
      </c>
      <c r="E65" s="26">
        <f t="shared" si="0"/>
        <v>0</v>
      </c>
    </row>
    <row r="66" spans="1:5" ht="93.75" hidden="1">
      <c r="A66" s="17" t="s">
        <v>142</v>
      </c>
      <c r="B66" s="45" t="s">
        <v>141</v>
      </c>
      <c r="C66" s="26"/>
      <c r="D66" s="26"/>
      <c r="E66" s="26" t="e">
        <f t="shared" si="0"/>
        <v>#DIV/0!</v>
      </c>
    </row>
    <row r="67" spans="1:5" ht="58.5" customHeight="1">
      <c r="A67" s="17" t="s">
        <v>143</v>
      </c>
      <c r="B67" s="45" t="s">
        <v>162</v>
      </c>
      <c r="C67" s="26">
        <v>154329</v>
      </c>
      <c r="D67" s="26">
        <v>0</v>
      </c>
      <c r="E67" s="26">
        <f t="shared" si="0"/>
        <v>0</v>
      </c>
    </row>
    <row r="68" spans="1:5" ht="115.5" customHeight="1">
      <c r="A68" s="17" t="s">
        <v>152</v>
      </c>
      <c r="B68" s="45" t="s">
        <v>163</v>
      </c>
      <c r="C68" s="26">
        <v>308662</v>
      </c>
      <c r="D68" s="26">
        <v>0</v>
      </c>
      <c r="E68" s="26">
        <f t="shared" si="0"/>
        <v>0</v>
      </c>
    </row>
    <row r="69" spans="1:5" s="11" customFormat="1" ht="21.75" customHeight="1">
      <c r="A69" s="16" t="s">
        <v>148</v>
      </c>
      <c r="B69" s="46" t="s">
        <v>92</v>
      </c>
      <c r="C69" s="25">
        <f>C70+C71+C72+C73</f>
        <v>33106.2</v>
      </c>
      <c r="D69" s="25">
        <f>D70+D71+D72+D73</f>
        <v>33106.2</v>
      </c>
      <c r="E69" s="25">
        <f t="shared" si="0"/>
        <v>100</v>
      </c>
    </row>
    <row r="70" spans="1:5" s="11" customFormat="1" ht="37.5">
      <c r="A70" s="17" t="s">
        <v>187</v>
      </c>
      <c r="B70" s="45" t="s">
        <v>92</v>
      </c>
      <c r="C70" s="26">
        <v>8366.3</v>
      </c>
      <c r="D70" s="26">
        <v>8366.3</v>
      </c>
      <c r="E70" s="26">
        <f t="shared" si="0"/>
        <v>100</v>
      </c>
    </row>
    <row r="71" spans="1:5" ht="56.25">
      <c r="A71" s="17" t="s">
        <v>198</v>
      </c>
      <c r="B71" s="45" t="s">
        <v>92</v>
      </c>
      <c r="C71" s="26">
        <v>17000</v>
      </c>
      <c r="D71" s="26">
        <v>17000</v>
      </c>
      <c r="E71" s="26">
        <f t="shared" si="0"/>
        <v>100</v>
      </c>
    </row>
    <row r="72" spans="1:5" ht="56.25">
      <c r="A72" s="17" t="s">
        <v>199</v>
      </c>
      <c r="B72" s="45" t="s">
        <v>92</v>
      </c>
      <c r="C72" s="26">
        <v>7739.9</v>
      </c>
      <c r="D72" s="26">
        <v>7739.9</v>
      </c>
      <c r="E72" s="26">
        <f t="shared" si="0"/>
        <v>100</v>
      </c>
    </row>
    <row r="73" spans="1:5" ht="56.25" hidden="1">
      <c r="A73" s="17" t="s">
        <v>188</v>
      </c>
      <c r="B73" s="45" t="s">
        <v>92</v>
      </c>
      <c r="C73" s="26"/>
      <c r="D73" s="26"/>
      <c r="E73" s="26" t="e">
        <f t="shared" si="0"/>
        <v>#DIV/0!</v>
      </c>
    </row>
    <row r="74" spans="1:5" s="11" customFormat="1" ht="40.5" customHeight="1">
      <c r="A74" s="16" t="s">
        <v>97</v>
      </c>
      <c r="B74" s="46" t="s">
        <v>67</v>
      </c>
      <c r="C74" s="27">
        <f>C75+C76+C77+C78+C79+C80+C97+C98+C99+C100+C101+C102</f>
        <v>1609671.9999999995</v>
      </c>
      <c r="D74" s="27">
        <f>D75+D76+D77+D78+D79+D80+D97+D98+D99+D100+D101+D102</f>
        <v>905119.1999999998</v>
      </c>
      <c r="E74" s="26">
        <f t="shared" si="0"/>
        <v>56.23003941175594</v>
      </c>
    </row>
    <row r="75" spans="1:5" ht="60" customHeight="1">
      <c r="A75" s="18" t="s">
        <v>145</v>
      </c>
      <c r="B75" s="47" t="s">
        <v>144</v>
      </c>
      <c r="C75" s="28">
        <v>8192</v>
      </c>
      <c r="D75" s="28">
        <v>2987.8</v>
      </c>
      <c r="E75" s="26">
        <f t="shared" si="0"/>
        <v>36.47216796875</v>
      </c>
    </row>
    <row r="76" spans="1:5" ht="41.25" customHeight="1">
      <c r="A76" s="18" t="s">
        <v>111</v>
      </c>
      <c r="B76" s="47" t="s">
        <v>68</v>
      </c>
      <c r="C76" s="28">
        <v>26074.9</v>
      </c>
      <c r="D76" s="28">
        <v>13037.4</v>
      </c>
      <c r="E76" s="26">
        <f t="shared" si="0"/>
        <v>49.99980824471042</v>
      </c>
    </row>
    <row r="77" spans="1:5" ht="56.25" hidden="1">
      <c r="A77" s="17" t="s">
        <v>100</v>
      </c>
      <c r="B77" s="45" t="s">
        <v>69</v>
      </c>
      <c r="C77" s="28"/>
      <c r="D77" s="29"/>
      <c r="E77" s="26" t="e">
        <f t="shared" si="0"/>
        <v>#DIV/0!</v>
      </c>
    </row>
    <row r="78" spans="1:5" ht="56.25" hidden="1">
      <c r="A78" s="17" t="s">
        <v>77</v>
      </c>
      <c r="B78" s="45" t="s">
        <v>78</v>
      </c>
      <c r="C78" s="30"/>
      <c r="D78" s="29"/>
      <c r="E78" s="26" t="e">
        <f aca="true" t="shared" si="1" ref="E78:E120">D78/C78*100</f>
        <v>#DIV/0!</v>
      </c>
    </row>
    <row r="79" spans="1:5" ht="39.75" customHeight="1">
      <c r="A79" s="17" t="s">
        <v>110</v>
      </c>
      <c r="B79" s="45" t="s">
        <v>70</v>
      </c>
      <c r="C79" s="30">
        <v>39387</v>
      </c>
      <c r="D79" s="28">
        <v>25400</v>
      </c>
      <c r="E79" s="26">
        <f t="shared" si="1"/>
        <v>64.4882829359941</v>
      </c>
    </row>
    <row r="80" spans="1:5" s="11" customFormat="1" ht="44.25" customHeight="1">
      <c r="A80" s="16" t="s">
        <v>71</v>
      </c>
      <c r="B80" s="46" t="s">
        <v>72</v>
      </c>
      <c r="C80" s="27">
        <f>C81+C82+C83+C84+C85+C86+C87+C88+C89+C90+C92+C91+C93+C94+C95+C96</f>
        <v>1436276.0999999996</v>
      </c>
      <c r="D80" s="27">
        <f>D81+D82+D83+D84+D85+D86+D87+D88+D89+D90+D92+D91+D93+D94+D95+D96</f>
        <v>786733.2</v>
      </c>
      <c r="E80" s="25">
        <f t="shared" si="1"/>
        <v>54.77590276688446</v>
      </c>
    </row>
    <row r="81" spans="1:5" ht="40.5" customHeight="1">
      <c r="A81" s="18" t="s">
        <v>108</v>
      </c>
      <c r="B81" s="45" t="s">
        <v>72</v>
      </c>
      <c r="C81" s="28">
        <v>5121</v>
      </c>
      <c r="D81" s="28">
        <v>2560</v>
      </c>
      <c r="E81" s="26">
        <f t="shared" si="1"/>
        <v>49.99023628197617</v>
      </c>
    </row>
    <row r="82" spans="1:5" ht="42" customHeight="1">
      <c r="A82" s="17" t="s">
        <v>109</v>
      </c>
      <c r="B82" s="45" t="s">
        <v>72</v>
      </c>
      <c r="C82" s="28">
        <v>1437</v>
      </c>
      <c r="D82" s="28">
        <v>719</v>
      </c>
      <c r="E82" s="26">
        <f t="shared" si="1"/>
        <v>50.0347947112039</v>
      </c>
    </row>
    <row r="83" spans="1:5" ht="243.75" customHeight="1">
      <c r="A83" s="17" t="s">
        <v>164</v>
      </c>
      <c r="B83" s="48" t="s">
        <v>72</v>
      </c>
      <c r="C83" s="28">
        <v>1013268.2</v>
      </c>
      <c r="D83" s="28">
        <v>564928</v>
      </c>
      <c r="E83" s="26">
        <f t="shared" si="1"/>
        <v>55.75305728532683</v>
      </c>
    </row>
    <row r="84" spans="1:5" ht="93.75">
      <c r="A84" s="17" t="s">
        <v>172</v>
      </c>
      <c r="B84" s="48" t="s">
        <v>72</v>
      </c>
      <c r="C84" s="30">
        <v>69643</v>
      </c>
      <c r="D84" s="30">
        <v>37607</v>
      </c>
      <c r="E84" s="26">
        <f t="shared" si="1"/>
        <v>53.9996841032121</v>
      </c>
    </row>
    <row r="85" spans="1:5" ht="78" customHeight="1">
      <c r="A85" s="17" t="s">
        <v>173</v>
      </c>
      <c r="B85" s="48" t="s">
        <v>72</v>
      </c>
      <c r="C85" s="28">
        <v>99122.9</v>
      </c>
      <c r="D85" s="30">
        <v>53736</v>
      </c>
      <c r="E85" s="26">
        <f t="shared" si="1"/>
        <v>54.21148896975372</v>
      </c>
    </row>
    <row r="86" spans="1:5" ht="75">
      <c r="A86" s="17" t="s">
        <v>174</v>
      </c>
      <c r="B86" s="48" t="s">
        <v>72</v>
      </c>
      <c r="C86" s="28">
        <v>87109.2</v>
      </c>
      <c r="D86" s="30">
        <v>42423.2</v>
      </c>
      <c r="E86" s="26">
        <f t="shared" si="1"/>
        <v>48.70117048486268</v>
      </c>
    </row>
    <row r="87" spans="1:5" ht="75">
      <c r="A87" s="17" t="s">
        <v>137</v>
      </c>
      <c r="B87" s="48" t="s">
        <v>72</v>
      </c>
      <c r="C87" s="28">
        <v>8080</v>
      </c>
      <c r="D87" s="28">
        <v>2512</v>
      </c>
      <c r="E87" s="26">
        <f t="shared" si="1"/>
        <v>31.08910891089109</v>
      </c>
    </row>
    <row r="88" spans="1:5" ht="56.25">
      <c r="A88" s="17" t="s">
        <v>138</v>
      </c>
      <c r="B88" s="48" t="s">
        <v>72</v>
      </c>
      <c r="C88" s="28">
        <v>5817</v>
      </c>
      <c r="D88" s="28">
        <v>2812</v>
      </c>
      <c r="E88" s="26">
        <f t="shared" si="1"/>
        <v>48.34106927969744</v>
      </c>
    </row>
    <row r="89" spans="1:5" ht="41.25" customHeight="1">
      <c r="A89" s="17" t="s">
        <v>112</v>
      </c>
      <c r="B89" s="48" t="s">
        <v>72</v>
      </c>
      <c r="C89" s="28">
        <v>1.4</v>
      </c>
      <c r="D89" s="28">
        <v>1.4</v>
      </c>
      <c r="E89" s="26">
        <f t="shared" si="1"/>
        <v>100</v>
      </c>
    </row>
    <row r="90" spans="1:5" ht="75">
      <c r="A90" s="17" t="s">
        <v>113</v>
      </c>
      <c r="B90" s="49" t="s">
        <v>72</v>
      </c>
      <c r="C90" s="30">
        <v>7010</v>
      </c>
      <c r="D90" s="28">
        <v>3505</v>
      </c>
      <c r="E90" s="26">
        <f t="shared" si="1"/>
        <v>50</v>
      </c>
    </row>
    <row r="91" spans="1:5" ht="75" hidden="1">
      <c r="A91" s="17" t="s">
        <v>95</v>
      </c>
      <c r="B91" s="49" t="s">
        <v>72</v>
      </c>
      <c r="C91" s="30"/>
      <c r="D91" s="28"/>
      <c r="E91" s="26" t="e">
        <f t="shared" si="1"/>
        <v>#DIV/0!</v>
      </c>
    </row>
    <row r="92" spans="1:5" ht="75">
      <c r="A92" s="17" t="s">
        <v>165</v>
      </c>
      <c r="B92" s="50" t="s">
        <v>72</v>
      </c>
      <c r="C92" s="30">
        <v>205</v>
      </c>
      <c r="D92" s="28">
        <v>90.2</v>
      </c>
      <c r="E92" s="26">
        <f t="shared" si="1"/>
        <v>44</v>
      </c>
    </row>
    <row r="93" spans="1:5" ht="37.5">
      <c r="A93" s="17" t="s">
        <v>114</v>
      </c>
      <c r="B93" s="50" t="s">
        <v>72</v>
      </c>
      <c r="C93" s="28">
        <v>1937</v>
      </c>
      <c r="D93" s="28">
        <v>950.8</v>
      </c>
      <c r="E93" s="26">
        <f t="shared" si="1"/>
        <v>49.086215797625194</v>
      </c>
    </row>
    <row r="94" spans="1:5" ht="56.25">
      <c r="A94" s="17" t="s">
        <v>166</v>
      </c>
      <c r="B94" s="50" t="s">
        <v>72</v>
      </c>
      <c r="C94" s="28">
        <v>595.9</v>
      </c>
      <c r="D94" s="28">
        <v>273.9</v>
      </c>
      <c r="E94" s="26">
        <f t="shared" si="1"/>
        <v>45.96408793421715</v>
      </c>
    </row>
    <row r="95" spans="1:5" ht="60" customHeight="1">
      <c r="A95" s="17" t="s">
        <v>200</v>
      </c>
      <c r="B95" s="50" t="s">
        <v>72</v>
      </c>
      <c r="C95" s="28">
        <v>69398.5</v>
      </c>
      <c r="D95" s="28">
        <v>46023.6</v>
      </c>
      <c r="E95" s="26">
        <f t="shared" si="1"/>
        <v>66.31785989610727</v>
      </c>
    </row>
    <row r="96" spans="1:5" ht="79.5" customHeight="1">
      <c r="A96" s="17" t="s">
        <v>167</v>
      </c>
      <c r="B96" s="48" t="s">
        <v>72</v>
      </c>
      <c r="C96" s="28">
        <v>67530</v>
      </c>
      <c r="D96" s="28">
        <v>28591.1</v>
      </c>
      <c r="E96" s="26">
        <f t="shared" si="1"/>
        <v>42.33836813268177</v>
      </c>
    </row>
    <row r="97" spans="1:5" ht="60" customHeight="1">
      <c r="A97" s="17" t="s">
        <v>135</v>
      </c>
      <c r="B97" s="50" t="s">
        <v>146</v>
      </c>
      <c r="C97" s="28">
        <v>22781.2</v>
      </c>
      <c r="D97" s="28">
        <v>0</v>
      </c>
      <c r="E97" s="26">
        <f t="shared" si="1"/>
        <v>0</v>
      </c>
    </row>
    <row r="98" spans="1:5" ht="93.75" hidden="1">
      <c r="A98" s="17" t="s">
        <v>98</v>
      </c>
      <c r="B98" s="43" t="s">
        <v>87</v>
      </c>
      <c r="C98" s="30"/>
      <c r="D98" s="29"/>
      <c r="E98" s="26" t="e">
        <f t="shared" si="1"/>
        <v>#DIV/0!</v>
      </c>
    </row>
    <row r="99" spans="1:5" ht="37.5" hidden="1">
      <c r="A99" s="17" t="s">
        <v>94</v>
      </c>
      <c r="B99" s="48" t="s">
        <v>93</v>
      </c>
      <c r="C99" s="28"/>
      <c r="D99" s="29"/>
      <c r="E99" s="26" t="e">
        <f t="shared" si="1"/>
        <v>#DIV/0!</v>
      </c>
    </row>
    <row r="100" spans="1:5" ht="56.25" hidden="1">
      <c r="A100" s="17" t="s">
        <v>115</v>
      </c>
      <c r="B100" s="48" t="s">
        <v>79</v>
      </c>
      <c r="C100" s="28">
        <v>0</v>
      </c>
      <c r="D100" s="28">
        <v>0</v>
      </c>
      <c r="E100" s="26" t="e">
        <f t="shared" si="1"/>
        <v>#DIV/0!</v>
      </c>
    </row>
    <row r="101" spans="1:5" ht="117.75" customHeight="1">
      <c r="A101" s="17" t="s">
        <v>129</v>
      </c>
      <c r="B101" s="48" t="s">
        <v>127</v>
      </c>
      <c r="C101" s="28">
        <v>53139.6</v>
      </c>
      <c r="D101" s="28">
        <v>53139.6</v>
      </c>
      <c r="E101" s="26">
        <f t="shared" si="1"/>
        <v>100</v>
      </c>
    </row>
    <row r="102" spans="1:5" ht="99" customHeight="1">
      <c r="A102" s="17" t="s">
        <v>130</v>
      </c>
      <c r="B102" s="48" t="s">
        <v>128</v>
      </c>
      <c r="C102" s="28">
        <v>23821.2</v>
      </c>
      <c r="D102" s="28">
        <v>23821.2</v>
      </c>
      <c r="E102" s="26">
        <f t="shared" si="1"/>
        <v>100</v>
      </c>
    </row>
    <row r="103" spans="1:5" s="11" customFormat="1" ht="22.5" customHeight="1">
      <c r="A103" s="16" t="s">
        <v>80</v>
      </c>
      <c r="B103" s="51" t="s">
        <v>81</v>
      </c>
      <c r="C103" s="25">
        <f>C104+C107</f>
        <v>81218.1</v>
      </c>
      <c r="D103" s="25">
        <f>D104+D107</f>
        <v>58020.600000000006</v>
      </c>
      <c r="E103" s="25">
        <f t="shared" si="1"/>
        <v>71.43801689524872</v>
      </c>
    </row>
    <row r="104" spans="1:5" s="11" customFormat="1" ht="81" customHeight="1">
      <c r="A104" s="16" t="s">
        <v>82</v>
      </c>
      <c r="B104" s="51" t="s">
        <v>73</v>
      </c>
      <c r="C104" s="25">
        <f>C105+C106</f>
        <v>28632.2</v>
      </c>
      <c r="D104" s="25">
        <f>D105+D106</f>
        <v>15076.7</v>
      </c>
      <c r="E104" s="25">
        <f t="shared" si="1"/>
        <v>52.656449731421276</v>
      </c>
    </row>
    <row r="105" spans="1:5" ht="78.75" customHeight="1">
      <c r="A105" s="17" t="s">
        <v>189</v>
      </c>
      <c r="B105" s="48" t="s">
        <v>73</v>
      </c>
      <c r="C105" s="28">
        <v>28632.2</v>
      </c>
      <c r="D105" s="26">
        <v>15076.7</v>
      </c>
      <c r="E105" s="26">
        <f t="shared" si="1"/>
        <v>52.656449731421276</v>
      </c>
    </row>
    <row r="106" spans="1:5" ht="37.5" hidden="1">
      <c r="A106" s="17" t="s">
        <v>132</v>
      </c>
      <c r="B106" s="48" t="s">
        <v>73</v>
      </c>
      <c r="C106" s="26">
        <v>0</v>
      </c>
      <c r="D106" s="26">
        <v>0</v>
      </c>
      <c r="E106" s="26" t="e">
        <f t="shared" si="1"/>
        <v>#DIV/0!</v>
      </c>
    </row>
    <row r="107" spans="1:5" s="11" customFormat="1" ht="42" customHeight="1">
      <c r="A107" s="16" t="s">
        <v>83</v>
      </c>
      <c r="B107" s="51" t="s">
        <v>84</v>
      </c>
      <c r="C107" s="25">
        <f>C109+C111+C110+C112+C113</f>
        <v>52585.9</v>
      </c>
      <c r="D107" s="25">
        <f>D109+D111+D110+D112+D113</f>
        <v>42943.9</v>
      </c>
      <c r="E107" s="25">
        <f t="shared" si="1"/>
        <v>81.66428643419624</v>
      </c>
    </row>
    <row r="108" spans="1:5" s="11" customFormat="1" ht="93.75" hidden="1">
      <c r="A108" s="17" t="s">
        <v>99</v>
      </c>
      <c r="B108" s="48" t="s">
        <v>84</v>
      </c>
      <c r="C108" s="26"/>
      <c r="D108" s="31"/>
      <c r="E108" s="26" t="e">
        <f t="shared" si="1"/>
        <v>#DIV/0!</v>
      </c>
    </row>
    <row r="109" spans="1:5" ht="18.75" hidden="1">
      <c r="A109" s="17" t="s">
        <v>136</v>
      </c>
      <c r="B109" s="48" t="s">
        <v>84</v>
      </c>
      <c r="C109" s="26">
        <v>0</v>
      </c>
      <c r="D109" s="26">
        <v>0</v>
      </c>
      <c r="E109" s="26" t="e">
        <f t="shared" si="1"/>
        <v>#DIV/0!</v>
      </c>
    </row>
    <row r="110" spans="1:5" ht="98.25" customHeight="1">
      <c r="A110" s="17" t="s">
        <v>190</v>
      </c>
      <c r="B110" s="48" t="s">
        <v>84</v>
      </c>
      <c r="C110" s="26">
        <v>19286</v>
      </c>
      <c r="D110" s="26">
        <v>9644</v>
      </c>
      <c r="E110" s="26">
        <f t="shared" si="1"/>
        <v>50.005185108368764</v>
      </c>
    </row>
    <row r="111" spans="1:5" ht="78.75" customHeight="1">
      <c r="A111" s="17" t="s">
        <v>191</v>
      </c>
      <c r="B111" s="48" t="s">
        <v>84</v>
      </c>
      <c r="C111" s="26">
        <v>33299.9</v>
      </c>
      <c r="D111" s="26">
        <v>33299.9</v>
      </c>
      <c r="E111" s="26">
        <f t="shared" si="1"/>
        <v>100</v>
      </c>
    </row>
    <row r="112" spans="1:5" ht="37.5" hidden="1">
      <c r="A112" s="19" t="s">
        <v>131</v>
      </c>
      <c r="B112" s="48" t="s">
        <v>84</v>
      </c>
      <c r="C112" s="26"/>
      <c r="D112" s="26"/>
      <c r="E112" s="26" t="e">
        <f t="shared" si="1"/>
        <v>#DIV/0!</v>
      </c>
    </row>
    <row r="113" spans="1:5" ht="56.25" hidden="1">
      <c r="A113" s="19" t="s">
        <v>147</v>
      </c>
      <c r="B113" s="48" t="s">
        <v>84</v>
      </c>
      <c r="C113" s="26"/>
      <c r="D113" s="26"/>
      <c r="E113" s="26" t="e">
        <f t="shared" si="1"/>
        <v>#DIV/0!</v>
      </c>
    </row>
    <row r="114" spans="1:5" ht="21.75" customHeight="1">
      <c r="A114" s="16" t="s">
        <v>196</v>
      </c>
      <c r="B114" s="46" t="s">
        <v>195</v>
      </c>
      <c r="C114" s="25">
        <f>C115</f>
        <v>222.7</v>
      </c>
      <c r="D114" s="25">
        <f>D115</f>
        <v>285</v>
      </c>
      <c r="E114" s="25">
        <f t="shared" si="1"/>
        <v>127.97485406376292</v>
      </c>
    </row>
    <row r="115" spans="1:5" ht="41.25" customHeight="1">
      <c r="A115" s="17" t="s">
        <v>40</v>
      </c>
      <c r="B115" s="45" t="s">
        <v>39</v>
      </c>
      <c r="C115" s="26">
        <v>222.7</v>
      </c>
      <c r="D115" s="26">
        <v>285</v>
      </c>
      <c r="E115" s="26">
        <f t="shared" si="1"/>
        <v>127.97485406376292</v>
      </c>
    </row>
    <row r="116" spans="1:5" s="11" customFormat="1" ht="59.25" customHeight="1">
      <c r="A116" s="39" t="s">
        <v>194</v>
      </c>
      <c r="B116" s="52" t="s">
        <v>193</v>
      </c>
      <c r="C116" s="25">
        <f>C117</f>
        <v>-3897.2</v>
      </c>
      <c r="D116" s="25">
        <f>D117</f>
        <v>-3897.2</v>
      </c>
      <c r="E116" s="25">
        <f t="shared" si="1"/>
        <v>100</v>
      </c>
    </row>
    <row r="117" spans="1:5" s="55" customFormat="1" ht="62.25" customHeight="1">
      <c r="A117" s="19" t="s">
        <v>154</v>
      </c>
      <c r="B117" s="54" t="s">
        <v>153</v>
      </c>
      <c r="C117" s="26">
        <v>-3897.2</v>
      </c>
      <c r="D117" s="26">
        <v>-3897.2</v>
      </c>
      <c r="E117" s="26">
        <f t="shared" si="1"/>
        <v>100</v>
      </c>
    </row>
    <row r="118" spans="1:5" s="11" customFormat="1" ht="21" customHeight="1">
      <c r="A118" s="16" t="s">
        <v>59</v>
      </c>
      <c r="B118" s="40"/>
      <c r="C118" s="32">
        <f>C48+C49</f>
        <v>8608286.799999999</v>
      </c>
      <c r="D118" s="32">
        <f>D48+D49</f>
        <v>3975843.2</v>
      </c>
      <c r="E118" s="25">
        <f t="shared" si="1"/>
        <v>46.1862306911057</v>
      </c>
    </row>
    <row r="119" spans="1:5" s="11" customFormat="1" ht="21" customHeight="1">
      <c r="A119" s="16" t="s">
        <v>43</v>
      </c>
      <c r="B119" s="40"/>
      <c r="C119" s="32">
        <v>593672.6</v>
      </c>
      <c r="D119" s="32">
        <v>-271699.8</v>
      </c>
      <c r="E119" s="25" t="s">
        <v>192</v>
      </c>
    </row>
    <row r="120" spans="1:5" s="11" customFormat="1" ht="21" customHeight="1">
      <c r="A120" s="16" t="s">
        <v>44</v>
      </c>
      <c r="B120" s="40"/>
      <c r="C120" s="32">
        <f>C118+C119</f>
        <v>9201959.399999999</v>
      </c>
      <c r="D120" s="32">
        <f>D118+D119</f>
        <v>3704143.4000000004</v>
      </c>
      <c r="E120" s="25">
        <f t="shared" si="1"/>
        <v>40.25385506482457</v>
      </c>
    </row>
    <row r="121" spans="1:5" s="11" customFormat="1" ht="18.75">
      <c r="A121" s="23"/>
      <c r="B121" s="23"/>
      <c r="C121" s="24"/>
      <c r="D121" s="24"/>
      <c r="E121" s="37"/>
    </row>
    <row r="122" spans="1:3" ht="18.75">
      <c r="A122" s="13" t="s">
        <v>168</v>
      </c>
      <c r="B122" s="13"/>
      <c r="C122" s="15"/>
    </row>
    <row r="123" spans="1:5" ht="18.75">
      <c r="A123" s="2" t="s">
        <v>169</v>
      </c>
      <c r="B123" s="2"/>
      <c r="D123" s="56" t="s">
        <v>176</v>
      </c>
      <c r="E123" s="56"/>
    </row>
    <row r="124" spans="1:3" ht="18.75">
      <c r="A124" s="1"/>
      <c r="B124" s="1"/>
      <c r="C124" s="1"/>
    </row>
    <row r="125" spans="1:3" ht="18.75">
      <c r="A125" s="58" t="s">
        <v>170</v>
      </c>
      <c r="B125" s="58"/>
      <c r="C125" s="58"/>
    </row>
    <row r="126" spans="1:5" ht="18.75">
      <c r="A126" s="2" t="s">
        <v>171</v>
      </c>
      <c r="B126" s="2"/>
      <c r="D126" s="57" t="s">
        <v>177</v>
      </c>
      <c r="E126" s="57"/>
    </row>
    <row r="138" spans="1:5" s="11" customFormat="1" ht="18">
      <c r="A138" s="4"/>
      <c r="B138" s="4"/>
      <c r="C138" s="4"/>
      <c r="E138" s="38"/>
    </row>
    <row r="139" ht="18">
      <c r="C139" s="11"/>
    </row>
    <row r="141" spans="1:5" s="11" customFormat="1" ht="18">
      <c r="A141" s="4"/>
      <c r="B141" s="4"/>
      <c r="C141" s="4"/>
      <c r="E141" s="38"/>
    </row>
    <row r="142" spans="1:5" s="11" customFormat="1" ht="18">
      <c r="A142" s="4"/>
      <c r="B142" s="4"/>
      <c r="E142" s="38"/>
    </row>
    <row r="143" spans="1:5" s="11" customFormat="1" ht="18">
      <c r="A143" s="4"/>
      <c r="B143" s="4"/>
      <c r="E143" s="38"/>
    </row>
    <row r="144" spans="1:5" s="11" customFormat="1" ht="18">
      <c r="A144" s="4"/>
      <c r="B144" s="4"/>
      <c r="E144" s="38"/>
    </row>
    <row r="145" ht="18">
      <c r="C145" s="11"/>
    </row>
  </sheetData>
  <sheetProtection/>
  <mergeCells count="13">
    <mergeCell ref="A7:E7"/>
    <mergeCell ref="A6:E6"/>
    <mergeCell ref="B1:E1"/>
    <mergeCell ref="B2:E2"/>
    <mergeCell ref="B3:E3"/>
    <mergeCell ref="D123:E123"/>
    <mergeCell ref="D126:E126"/>
    <mergeCell ref="A125:C125"/>
    <mergeCell ref="B10:B11"/>
    <mergeCell ref="A10:A11"/>
    <mergeCell ref="C10:C11"/>
    <mergeCell ref="D10:D11"/>
    <mergeCell ref="E10:E11"/>
  </mergeCells>
  <printOptions horizontalCentered="1"/>
  <pageMargins left="0.3937007874015748" right="0.3937007874015748" top="0.7874015748031497" bottom="0.5905511811023623" header="0.31496062992125984" footer="0.31496062992125984"/>
  <pageSetup errors="dash" firstPageNumber="1" useFirstPageNumber="1" fitToHeight="0" fitToWidth="0" horizontalDpi="600" verticalDpi="600" orientation="landscape" paperSize="9" scale="99" r:id="rId1"/>
  <headerFooter differentFirst="1" alignWithMargins="0">
    <oddHeader>&amp;R&amp;P</oddHeader>
    <firstHeader>&amp;C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dugnist.lp</cp:lastModifiedBy>
  <cp:lastPrinted>2011-07-14T07:14:23Z</cp:lastPrinted>
  <dcterms:created xsi:type="dcterms:W3CDTF">1996-10-08T23:32:33Z</dcterms:created>
  <dcterms:modified xsi:type="dcterms:W3CDTF">2011-08-18T04:09:45Z</dcterms:modified>
  <cp:category/>
  <cp:version/>
  <cp:contentType/>
  <cp:contentStatus/>
</cp:coreProperties>
</file>