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420" activeTab="0"/>
  </bookViews>
  <sheets>
    <sheet name="Лист1" sheetId="1" r:id="rId1"/>
    <sheet name="Лист2" sheetId="2" r:id="rId2"/>
  </sheets>
  <definedNames>
    <definedName name="OLE_LINK1" localSheetId="0">'Лист1'!$A$52</definedName>
    <definedName name="_xlnm.Print_Area" localSheetId="0">'Лист1'!$A$1:$J$35</definedName>
  </definedNames>
  <calcPr fullCalcOnLoad="1"/>
</workbook>
</file>

<file path=xl/sharedStrings.xml><?xml version="1.0" encoding="utf-8"?>
<sst xmlns="http://schemas.openxmlformats.org/spreadsheetml/2006/main" count="231" uniqueCount="157">
  <si>
    <t>Приложение 1</t>
  </si>
  <si>
    <t>Показатели</t>
  </si>
  <si>
    <t>II вариант</t>
  </si>
  <si>
    <t>Объем отгруженных товаров собственного производства, выполнено работ и услуг собственными силами</t>
  </si>
  <si>
    <t>млн. руб.</t>
  </si>
  <si>
    <t>%</t>
  </si>
  <si>
    <t>Индекс промышленного производства</t>
  </si>
  <si>
    <t>Оборот розничной торговли</t>
  </si>
  <si>
    <t>Оборот общественного питания</t>
  </si>
  <si>
    <t>Объем платных услуг населению</t>
  </si>
  <si>
    <t>Сальдированный финансовый результат (прибыль минус убыток) предприятий района</t>
  </si>
  <si>
    <t>Среднесписочная численность работников (по крупным и средним предприятиям)</t>
  </si>
  <si>
    <t>чел.</t>
  </si>
  <si>
    <t>Среднемесячная заработная плата (по крупным и средним организациям)</t>
  </si>
  <si>
    <t>руб.</t>
  </si>
  <si>
    <t>тыс. чел.</t>
  </si>
  <si>
    <t xml:space="preserve">Объем инвестиций за счет всех источников финансирования </t>
  </si>
  <si>
    <t>администрации района</t>
  </si>
  <si>
    <t xml:space="preserve">   в том числе:</t>
  </si>
  <si>
    <t xml:space="preserve">   Индивидуального</t>
  </si>
  <si>
    <t xml:space="preserve">   Многоэтажного</t>
  </si>
  <si>
    <t xml:space="preserve">к постановлению </t>
  </si>
  <si>
    <t>Заместитель главы администрации, руководитель аппарата</t>
  </si>
  <si>
    <t>Л.В. Князева</t>
  </si>
  <si>
    <t>темп роста, %</t>
  </si>
  <si>
    <t>Численность населения района (среднегодовая)</t>
  </si>
  <si>
    <r>
      <t>тыс. м</t>
    </r>
    <r>
      <rPr>
        <vertAlign val="superscript"/>
        <sz val="12"/>
        <rFont val="Times New Roman"/>
        <family val="1"/>
      </rPr>
      <t>2</t>
    </r>
  </si>
  <si>
    <t>Ввод в действие жилых домов, всего</t>
  </si>
  <si>
    <t>I вариант</t>
  </si>
  <si>
    <t>-</t>
  </si>
  <si>
    <t>Ед. изм.</t>
  </si>
  <si>
    <t xml:space="preserve">          Различия данных вариантов определяются степенью выполнения поставленных задач в результате воздействия благоприятных или неблагоприятных тенденций и факторов социально-экономического развития района.</t>
  </si>
  <si>
    <t>Объем бытовых услуг</t>
  </si>
  <si>
    <r>
      <t xml:space="preserve">         * Предполагается разработка двух вариантов развития:</t>
    </r>
    <r>
      <rPr>
        <b/>
        <sz val="12"/>
        <rFont val="Times New Roman"/>
        <family val="1"/>
      </rPr>
      <t xml:space="preserve"> I вариант (умеренный) и II вариант (оптимистический).</t>
    </r>
  </si>
  <si>
    <r>
      <t xml:space="preserve">           В качестве целевых ориентиров реализации Плана принимаются индикаторы </t>
    </r>
    <r>
      <rPr>
        <b/>
        <sz val="12"/>
        <rFont val="Times New Roman"/>
        <family val="1"/>
      </rPr>
      <t>умеренного варианта</t>
    </r>
    <r>
      <rPr>
        <sz val="12"/>
        <rFont val="Times New Roman"/>
        <family val="1"/>
      </rPr>
      <t xml:space="preserve"> социально-экономического развития.</t>
    </r>
  </si>
  <si>
    <t>ПЛАН
 социально-экономического развития района на 2013 год</t>
  </si>
  <si>
    <t>2011       Факт</t>
  </si>
  <si>
    <t>10 мес. 2012</t>
  </si>
  <si>
    <t>2012 Оценка</t>
  </si>
  <si>
    <t>2013 (план)</t>
  </si>
  <si>
    <t>№</t>
  </si>
  <si>
    <t>п/п</t>
  </si>
  <si>
    <t xml:space="preserve">Наименование </t>
  </si>
  <si>
    <t>индикатора</t>
  </si>
  <si>
    <t xml:space="preserve">Единица </t>
  </si>
  <si>
    <t>измерения</t>
  </si>
  <si>
    <t>факт</t>
  </si>
  <si>
    <t>оценка</t>
  </si>
  <si>
    <t>1. Индикаторы демографического потенциала</t>
  </si>
  <si>
    <t>1.1.</t>
  </si>
  <si>
    <t>Численность населения</t>
  </si>
  <si>
    <t>тыс.человек</t>
  </si>
  <si>
    <t>Коэффициент естественного прироста (убыли) населения</t>
  </si>
  <si>
    <t>на 1000 человек населения</t>
  </si>
  <si>
    <t>1.3.</t>
  </si>
  <si>
    <t>Общий коэффициент рождаемости</t>
  </si>
  <si>
    <t>1.4.</t>
  </si>
  <si>
    <t>Общий коэффициент смертности</t>
  </si>
  <si>
    <t>2. Индикаторы развития экономического потенциала</t>
  </si>
  <si>
    <t>2.1.</t>
  </si>
  <si>
    <t>в % к предыдущему году</t>
  </si>
  <si>
    <t>2.2.</t>
  </si>
  <si>
    <t>Среднемесячная начисленная заработная плата одного работника (по крупным и средним организациям)</t>
  </si>
  <si>
    <t>тыс. рублей</t>
  </si>
  <si>
    <t>2.3.</t>
  </si>
  <si>
    <t>Темп роста среднемесячной начисленной заработной платы одного работника</t>
  </si>
  <si>
    <t>2.4.</t>
  </si>
  <si>
    <t>млн.руб.</t>
  </si>
  <si>
    <t>2.5.</t>
  </si>
  <si>
    <t>Объем инвестиций в основной капитал (по крупным и средним организациям) в расчете на одного жителя</t>
  </si>
  <si>
    <t>тыс.рублей</t>
  </si>
  <si>
    <t>2.6.</t>
  </si>
  <si>
    <t>Темп роста инвестиций (по крупным и средним организациям)</t>
  </si>
  <si>
    <t>2.7.</t>
  </si>
  <si>
    <t>Доля прибыльных хозяйствующих субъектов</t>
  </si>
  <si>
    <t>2.8.</t>
  </si>
  <si>
    <t>Объем привлеченных кредитных ресурсов на льготной основе для субъектов предпринимательства</t>
  </si>
  <si>
    <t>млн.рублей</t>
  </si>
  <si>
    <t>2.9.</t>
  </si>
  <si>
    <t>Объем государственной и муниципальной поддержки субъектов предпринимательства</t>
  </si>
  <si>
    <t>3. Индикаторы развития инфраструктурного потенциала</t>
  </si>
  <si>
    <t>3.1.</t>
  </si>
  <si>
    <t>3.2.</t>
  </si>
  <si>
    <t>Протяженность освещенных улиц, проездов, набережных по отношению к общей протяженности улиц, проездов, набережных</t>
  </si>
  <si>
    <t>3.3.</t>
  </si>
  <si>
    <t xml:space="preserve">Площадь зеленых насаждений в пределах границ района по отношению к общей площади района </t>
  </si>
  <si>
    <t>3.4.</t>
  </si>
  <si>
    <t>Оборот розничной торговли на душу населения</t>
  </si>
  <si>
    <t>тыс. рублей на душу населения</t>
  </si>
  <si>
    <t>рублей на душу населения</t>
  </si>
  <si>
    <t>3.5.</t>
  </si>
  <si>
    <t>Обеспеченность стационарными торговыми площадями</t>
  </si>
  <si>
    <t xml:space="preserve">кв.м на 1000 жителей </t>
  </si>
  <si>
    <t>3.6.</t>
  </si>
  <si>
    <t>Обеспеченность услугами предприятий общественного питания</t>
  </si>
  <si>
    <t>посадочных мест на 1000 жителей</t>
  </si>
  <si>
    <t>3.7.</t>
  </si>
  <si>
    <t>Обеспеченность бытовыми услугами</t>
  </si>
  <si>
    <t>рабочих мест на 1000 жителей</t>
  </si>
  <si>
    <t>3.10.</t>
  </si>
  <si>
    <t>Доля продовольственных товаров местных производителей в розничной сети, расположенной на территории района</t>
  </si>
  <si>
    <t>3.11.</t>
  </si>
  <si>
    <t>Удельный вес населения, улучшившего жилищные условия, от общего количества нуждавшихся  граждан на начало года</t>
  </si>
  <si>
    <t>3.12.</t>
  </si>
  <si>
    <t>Удельный вес молодых семей, улучшивших жилищные условия, от общего количества нуждавшихся на начало года</t>
  </si>
  <si>
    <t>3.13.</t>
  </si>
  <si>
    <r>
      <t>Количество участков, в отношении которых в отчетном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периоде осуществлен муниципальный земельный контроль</t>
    </r>
  </si>
  <si>
    <t>единиц</t>
  </si>
  <si>
    <t>3.14.</t>
  </si>
  <si>
    <t>Охват частного сектора организованной системой вывоза твердых бытовых отходов</t>
  </si>
  <si>
    <t>3.15.</t>
  </si>
  <si>
    <t>Доля отремонтированных (обустроенных) контейнерных площадок к общему числу контейнерных площадок</t>
  </si>
  <si>
    <t>3.16.</t>
  </si>
  <si>
    <t>Удельный вес дворов многоквартирных жилых домов, обеспеченных детскими и спортивными площадками</t>
  </si>
  <si>
    <t>3.17.</t>
  </si>
  <si>
    <t>Доля отремонтированных автомобильных дорог с твердым покрытием, в отношении которых проведен ремонт</t>
  </si>
  <si>
    <t xml:space="preserve">Уровень газификации: </t>
  </si>
  <si>
    <t>-частных домовладений</t>
  </si>
  <si>
    <t>-многоквартирных домов</t>
  </si>
  <si>
    <t>4. Индикаторы развития социальной инфраструктуры</t>
  </si>
  <si>
    <t>4.1.</t>
  </si>
  <si>
    <t>Охват населения библиотечным обслуживанием (доля читателей от общего количества жителей района)</t>
  </si>
  <si>
    <t>4.2.</t>
  </si>
  <si>
    <t>Количество культурно-массовых мероприятий</t>
  </si>
  <si>
    <t>ед.</t>
  </si>
  <si>
    <t>4.3.</t>
  </si>
  <si>
    <t>Количество спортивно-оздоровительных мероприятий</t>
  </si>
  <si>
    <t>Доля молодых людей, проинформированных о состоянии рынка труда и вакансиях, от общего числа выпускников учреждений образования, расположенных на территории района</t>
  </si>
  <si>
    <t>Количество проведенных на территории района экологических мероприятий и акций</t>
  </si>
  <si>
    <t>Удельный вес населения систематически занимающегося физкультурой и спортом, в общей численности населения</t>
  </si>
  <si>
    <t>Обеспеченность плоскостными спортивными сооружениями и спортивными залами</t>
  </si>
  <si>
    <t>тыс кв.м. на 1000 чел. населения</t>
  </si>
  <si>
    <t>Доля населения, систематически занимающегося в организациях культуры, от общего количества жителей района</t>
  </si>
  <si>
    <t>5. Индикаторы развития территориального общественного самоуправления</t>
  </si>
  <si>
    <t>5.1.</t>
  </si>
  <si>
    <t>Охват населения территориальным общественным самоуправлением</t>
  </si>
  <si>
    <t>5.2.</t>
  </si>
  <si>
    <t>Количество конкурсов, грантовых проектов, в которых приняли участие органы ТОС</t>
  </si>
  <si>
    <t>Количество некоммерческих организаций, привлеченных к реализации социально значимых программ и мероприятитй</t>
  </si>
  <si>
    <t>социально-экономического развития района на 2013 год</t>
  </si>
  <si>
    <t>1.2.</t>
  </si>
  <si>
    <t>3.8.</t>
  </si>
  <si>
    <t>3.9.</t>
  </si>
  <si>
    <t>4.4.</t>
  </si>
  <si>
    <t>4.5.</t>
  </si>
  <si>
    <t>4.6.</t>
  </si>
  <si>
    <t>4.7.</t>
  </si>
  <si>
    <t>4.8.</t>
  </si>
  <si>
    <t>5.3.</t>
  </si>
  <si>
    <t>2013 план</t>
  </si>
  <si>
    <t>Объем отгруженных  товаров собственного производства,  выполнено работ и услуг собственными силами</t>
  </si>
  <si>
    <t>Ввод жилья за счет всех источников финансирования, всего</t>
  </si>
  <si>
    <t>Заместитель главы администрации</t>
  </si>
  <si>
    <t>Г.В. Синицына</t>
  </si>
  <si>
    <t>Оборот общественного питания  в  расчете на душу населения</t>
  </si>
  <si>
    <t xml:space="preserve">кв.м на человека </t>
  </si>
  <si>
    <t>от 20.12.2012 №1-105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</si>
</sst>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"/>
    <numFmt numFmtId="193" formatCode="[$-FC19]d\ mmmm\ yyyy\ &quot;г.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185" fontId="13" fillId="0" borderId="10" xfId="53" applyNumberFormat="1" applyFont="1" applyFill="1" applyBorder="1" applyAlignment="1">
      <alignment horizontal="right" vertical="center" wrapText="1"/>
      <protection/>
    </xf>
    <xf numFmtId="185" fontId="1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right" vertical="center" wrapText="1"/>
    </xf>
    <xf numFmtId="185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53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185" fontId="52" fillId="0" borderId="10" xfId="53" applyNumberFormat="1" applyFont="1" applyFill="1" applyBorder="1" applyAlignment="1">
      <alignment horizontal="right" vertical="center" wrapText="1"/>
      <protection/>
    </xf>
    <xf numFmtId="0" fontId="52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>
      <alignment horizontal="right" vertical="center" wrapText="1"/>
    </xf>
    <xf numFmtId="0" fontId="52" fillId="0" borderId="10" xfId="53" applyNumberFormat="1" applyFont="1" applyFill="1" applyBorder="1" applyAlignment="1">
      <alignment horizontal="right" vertical="center" wrapText="1"/>
      <protection/>
    </xf>
    <xf numFmtId="185" fontId="52" fillId="0" borderId="10" xfId="0" applyNumberFormat="1" applyFont="1" applyFill="1" applyBorder="1" applyAlignment="1">
      <alignment horizontal="center" vertical="center" wrapText="1"/>
    </xf>
    <xf numFmtId="185" fontId="5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6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85" fontId="53" fillId="0" borderId="1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185" fontId="53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16" fontId="5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left" wrapText="1"/>
    </xf>
    <xf numFmtId="0" fontId="53" fillId="0" borderId="17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185" fontId="53" fillId="0" borderId="17" xfId="0" applyNumberFormat="1" applyFont="1" applyBorder="1" applyAlignment="1">
      <alignment horizontal="center" vertical="top" wrapText="1"/>
    </xf>
    <xf numFmtId="185" fontId="53" fillId="0" borderId="19" xfId="0" applyNumberFormat="1" applyFont="1" applyBorder="1" applyAlignment="1">
      <alignment horizontal="center" vertical="top" wrapText="1"/>
    </xf>
    <xf numFmtId="185" fontId="53" fillId="0" borderId="13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3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л7 пере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T6" sqref="T6"/>
    </sheetView>
  </sheetViews>
  <sheetFormatPr defaultColWidth="9.140625" defaultRowHeight="12.75"/>
  <cols>
    <col min="1" max="1" width="25.28125" style="0" customWidth="1"/>
    <col min="2" max="2" width="7.7109375" style="0" customWidth="1"/>
    <col min="3" max="3" width="8.28125" style="1" customWidth="1"/>
    <col min="4" max="4" width="7.7109375" style="1" customWidth="1"/>
    <col min="5" max="5" width="8.57421875" style="1" customWidth="1"/>
    <col min="6" max="6" width="6.7109375" style="1" customWidth="1"/>
    <col min="7" max="7" width="8.57421875" style="0" customWidth="1"/>
    <col min="8" max="8" width="6.57421875" style="0" customWidth="1"/>
    <col min="9" max="9" width="8.7109375" style="0" customWidth="1"/>
    <col min="10" max="10" width="6.8515625" style="0" customWidth="1"/>
  </cols>
  <sheetData>
    <row r="1" ht="18.75">
      <c r="G1" s="8" t="s">
        <v>0</v>
      </c>
    </row>
    <row r="2" spans="1:7" ht="15.75" customHeight="1">
      <c r="A2" s="2"/>
      <c r="B2" s="3"/>
      <c r="C2" s="3"/>
      <c r="D2" s="3"/>
      <c r="G2" s="9" t="s">
        <v>21</v>
      </c>
    </row>
    <row r="3" spans="1:7" ht="16.5" customHeight="1">
      <c r="A3" s="2"/>
      <c r="B3" s="3"/>
      <c r="C3" s="3"/>
      <c r="D3" s="3"/>
      <c r="G3" s="9" t="s">
        <v>17</v>
      </c>
    </row>
    <row r="4" spans="1:7" ht="24" customHeight="1">
      <c r="A4" s="2"/>
      <c r="B4" s="3"/>
      <c r="C4" s="3"/>
      <c r="D4" s="3"/>
      <c r="G4" s="9" t="s">
        <v>156</v>
      </c>
    </row>
    <row r="5" spans="1:6" ht="15" customHeight="1">
      <c r="A5" s="2"/>
      <c r="B5" s="3"/>
      <c r="C5" s="3"/>
      <c r="D5" s="3"/>
      <c r="E5" s="9"/>
      <c r="F5" s="9"/>
    </row>
    <row r="6" spans="1:10" ht="63.75" customHeight="1">
      <c r="A6" s="66" t="s">
        <v>35</v>
      </c>
      <c r="B6" s="66"/>
      <c r="C6" s="66"/>
      <c r="D6" s="66"/>
      <c r="E6" s="66"/>
      <c r="F6" s="66"/>
      <c r="G6" s="66"/>
      <c r="H6" s="66"/>
      <c r="I6" s="66"/>
      <c r="J6" s="66"/>
    </row>
    <row r="7" spans="1:9" ht="31.5" customHeight="1">
      <c r="A7" s="4"/>
      <c r="B7" s="5"/>
      <c r="C7" s="5"/>
      <c r="D7" s="5"/>
      <c r="E7" s="5"/>
      <c r="F7" s="5"/>
      <c r="G7" s="5"/>
      <c r="H7" s="5"/>
      <c r="I7" s="5"/>
    </row>
    <row r="8" spans="1:10" ht="15" customHeight="1">
      <c r="A8" s="68" t="s">
        <v>1</v>
      </c>
      <c r="B8" s="68" t="s">
        <v>30</v>
      </c>
      <c r="C8" s="67" t="s">
        <v>36</v>
      </c>
      <c r="D8" s="67" t="s">
        <v>37</v>
      </c>
      <c r="E8" s="67" t="s">
        <v>38</v>
      </c>
      <c r="F8" s="67" t="s">
        <v>24</v>
      </c>
      <c r="G8" s="68" t="s">
        <v>39</v>
      </c>
      <c r="H8" s="68"/>
      <c r="I8" s="68"/>
      <c r="J8" s="68"/>
    </row>
    <row r="9" spans="1:10" ht="55.5" customHeight="1">
      <c r="A9" s="68"/>
      <c r="B9" s="68"/>
      <c r="C9" s="67"/>
      <c r="D9" s="67"/>
      <c r="E9" s="67"/>
      <c r="F9" s="67"/>
      <c r="G9" s="15" t="s">
        <v>28</v>
      </c>
      <c r="H9" s="15" t="s">
        <v>24</v>
      </c>
      <c r="I9" s="15" t="s">
        <v>2</v>
      </c>
      <c r="J9" s="15" t="s">
        <v>24</v>
      </c>
    </row>
    <row r="10" spans="1:10" ht="15.75">
      <c r="A10" s="15">
        <v>1</v>
      </c>
      <c r="B10" s="15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79.5" customHeight="1">
      <c r="A11" s="17" t="s">
        <v>3</v>
      </c>
      <c r="B11" s="16" t="s">
        <v>4</v>
      </c>
      <c r="C11" s="22">
        <v>16664</v>
      </c>
      <c r="D11" s="22">
        <v>16856.3</v>
      </c>
      <c r="E11" s="22">
        <f>D11/10*12</f>
        <v>20227.559999999998</v>
      </c>
      <c r="F11" s="22">
        <f>E11/C11*100</f>
        <v>121.38478156505039</v>
      </c>
      <c r="G11" s="24">
        <f>E11*H11/100</f>
        <v>22169.405759999994</v>
      </c>
      <c r="H11" s="33">
        <v>109.6</v>
      </c>
      <c r="I11" s="23">
        <f>E11*J11/100</f>
        <v>23059.4184</v>
      </c>
      <c r="J11" s="36">
        <v>114</v>
      </c>
    </row>
    <row r="12" spans="1:10" ht="31.5">
      <c r="A12" s="17" t="s">
        <v>6</v>
      </c>
      <c r="B12" s="16" t="s">
        <v>5</v>
      </c>
      <c r="C12" s="26">
        <v>88</v>
      </c>
      <c r="D12" s="24">
        <v>112.4</v>
      </c>
      <c r="E12" s="22">
        <f>D12/10*12</f>
        <v>134.88</v>
      </c>
      <c r="F12" s="25" t="s">
        <v>29</v>
      </c>
      <c r="G12" s="24">
        <v>104.4</v>
      </c>
      <c r="H12" s="35" t="s">
        <v>29</v>
      </c>
      <c r="I12" s="23">
        <v>108</v>
      </c>
      <c r="J12" s="36" t="s">
        <v>29</v>
      </c>
    </row>
    <row r="13" spans="1:10" ht="47.25">
      <c r="A13" s="17" t="s">
        <v>16</v>
      </c>
      <c r="B13" s="16" t="s">
        <v>4</v>
      </c>
      <c r="C13" s="26">
        <v>6343</v>
      </c>
      <c r="D13" s="24">
        <v>3442.6</v>
      </c>
      <c r="E13" s="22">
        <f>D13/9*12</f>
        <v>4590.133333333333</v>
      </c>
      <c r="F13" s="22">
        <f aca="true" t="shared" si="0" ref="F13:F26">E13/C13*100</f>
        <v>72.36533711703188</v>
      </c>
      <c r="G13" s="24">
        <f aca="true" t="shared" si="1" ref="G13:G25">E13*H13/100</f>
        <v>5163.9</v>
      </c>
      <c r="H13" s="33">
        <v>112.5</v>
      </c>
      <c r="I13" s="23">
        <f>E13*J13/100</f>
        <v>5508.16</v>
      </c>
      <c r="J13" s="36">
        <v>120</v>
      </c>
    </row>
    <row r="14" spans="1:10" ht="34.5">
      <c r="A14" s="17" t="s">
        <v>27</v>
      </c>
      <c r="B14" s="16" t="s">
        <v>26</v>
      </c>
      <c r="C14" s="32">
        <v>46.1</v>
      </c>
      <c r="D14" s="24">
        <f>D16+D17</f>
        <v>39.4</v>
      </c>
      <c r="E14" s="22">
        <f>E16+E17</f>
        <v>48.987</v>
      </c>
      <c r="F14" s="22">
        <f t="shared" si="0"/>
        <v>106.26247288503254</v>
      </c>
      <c r="G14" s="24">
        <f>G16+G17</f>
        <v>45</v>
      </c>
      <c r="H14" s="33">
        <f>G14/E14*100</f>
        <v>91.86110600771633</v>
      </c>
      <c r="I14" s="23">
        <f>I16+I17</f>
        <v>59.527336</v>
      </c>
      <c r="J14" s="33">
        <f>I14/E14*100</f>
        <v>121.51659828117663</v>
      </c>
    </row>
    <row r="15" spans="1:10" ht="15.75">
      <c r="A15" s="17" t="s">
        <v>18</v>
      </c>
      <c r="B15" s="16"/>
      <c r="C15" s="33"/>
      <c r="D15" s="33"/>
      <c r="E15" s="24"/>
      <c r="F15" s="22"/>
      <c r="G15" s="24"/>
      <c r="H15" s="33"/>
      <c r="I15" s="23"/>
      <c r="J15" s="36"/>
    </row>
    <row r="16" spans="1:10" ht="34.5">
      <c r="A16" s="17" t="s">
        <v>19</v>
      </c>
      <c r="B16" s="16" t="s">
        <v>26</v>
      </c>
      <c r="C16" s="24">
        <v>25.6</v>
      </c>
      <c r="D16" s="24">
        <v>33.1</v>
      </c>
      <c r="E16" s="24">
        <v>35</v>
      </c>
      <c r="F16" s="22">
        <f t="shared" si="0"/>
        <v>136.71875</v>
      </c>
      <c r="G16" s="33">
        <v>30</v>
      </c>
      <c r="H16" s="24">
        <f>G16/E16*100</f>
        <v>85.71428571428571</v>
      </c>
      <c r="I16" s="35">
        <f aca="true" t="shared" si="2" ref="I16:I25">E16*J16/100</f>
        <v>43.75</v>
      </c>
      <c r="J16" s="39">
        <v>125</v>
      </c>
    </row>
    <row r="17" spans="1:10" ht="34.5">
      <c r="A17" s="17" t="s">
        <v>20</v>
      </c>
      <c r="B17" s="16" t="s">
        <v>26</v>
      </c>
      <c r="C17" s="33">
        <v>31.866666666666667</v>
      </c>
      <c r="D17" s="24">
        <v>6.3</v>
      </c>
      <c r="E17" s="24">
        <v>13.987</v>
      </c>
      <c r="F17" s="22">
        <f t="shared" si="0"/>
        <v>43.89225941422594</v>
      </c>
      <c r="G17" s="33">
        <v>15</v>
      </c>
      <c r="H17" s="24">
        <f>G17/E17*100</f>
        <v>107.24243940802174</v>
      </c>
      <c r="I17" s="35">
        <f t="shared" si="2"/>
        <v>15.777336</v>
      </c>
      <c r="J17" s="39">
        <v>112.8</v>
      </c>
    </row>
    <row r="18" spans="1:10" ht="31.5">
      <c r="A18" s="17" t="s">
        <v>7</v>
      </c>
      <c r="B18" s="16" t="s">
        <v>4</v>
      </c>
      <c r="C18" s="22">
        <v>15031</v>
      </c>
      <c r="D18" s="22">
        <v>15369</v>
      </c>
      <c r="E18" s="22">
        <f>D18/10*12</f>
        <v>18442.800000000003</v>
      </c>
      <c r="F18" s="22">
        <f t="shared" si="0"/>
        <v>122.69842325859892</v>
      </c>
      <c r="G18" s="24">
        <f t="shared" si="1"/>
        <v>21651.847200000007</v>
      </c>
      <c r="H18" s="33">
        <v>117.4</v>
      </c>
      <c r="I18" s="23">
        <f t="shared" si="2"/>
        <v>22795.3008</v>
      </c>
      <c r="J18" s="36">
        <v>123.6</v>
      </c>
    </row>
    <row r="19" spans="1:10" ht="30.75" customHeight="1">
      <c r="A19" s="17" t="s">
        <v>8</v>
      </c>
      <c r="B19" s="16" t="s">
        <v>4</v>
      </c>
      <c r="C19" s="22">
        <v>27.5</v>
      </c>
      <c r="D19" s="22">
        <v>31</v>
      </c>
      <c r="E19" s="22">
        <f>D19/10*12</f>
        <v>37.2</v>
      </c>
      <c r="F19" s="22">
        <f t="shared" si="0"/>
        <v>135.27272727272728</v>
      </c>
      <c r="G19" s="24">
        <f t="shared" si="1"/>
        <v>40.250400000000006</v>
      </c>
      <c r="H19" s="33">
        <v>108.2</v>
      </c>
      <c r="I19" s="23">
        <f t="shared" si="2"/>
        <v>42.408</v>
      </c>
      <c r="J19" s="36">
        <v>114</v>
      </c>
    </row>
    <row r="20" spans="1:10" ht="31.5">
      <c r="A20" s="17" t="s">
        <v>9</v>
      </c>
      <c r="B20" s="16" t="s">
        <v>4</v>
      </c>
      <c r="C20" s="22">
        <v>6756</v>
      </c>
      <c r="D20" s="22">
        <v>7826</v>
      </c>
      <c r="E20" s="22">
        <f>D20/10*12</f>
        <v>9391.2</v>
      </c>
      <c r="F20" s="22">
        <f t="shared" si="0"/>
        <v>139.00532859680285</v>
      </c>
      <c r="G20" s="24">
        <f t="shared" si="1"/>
        <v>9935.8896</v>
      </c>
      <c r="H20" s="33">
        <v>105.8</v>
      </c>
      <c r="I20" s="23">
        <f t="shared" si="2"/>
        <v>10762.315200000001</v>
      </c>
      <c r="J20" s="36">
        <v>114.6</v>
      </c>
    </row>
    <row r="21" spans="1:10" ht="32.25" customHeight="1">
      <c r="A21" s="18" t="s">
        <v>32</v>
      </c>
      <c r="B21" s="16" t="s">
        <v>4</v>
      </c>
      <c r="C21" s="22">
        <v>61</v>
      </c>
      <c r="D21" s="22">
        <v>70</v>
      </c>
      <c r="E21" s="22">
        <f>D21/10*12</f>
        <v>84</v>
      </c>
      <c r="F21" s="22">
        <f t="shared" si="0"/>
        <v>137.70491803278688</v>
      </c>
      <c r="G21" s="24">
        <f t="shared" si="1"/>
        <v>88.87199999999999</v>
      </c>
      <c r="H21" s="33">
        <v>105.8</v>
      </c>
      <c r="I21" s="23">
        <f t="shared" si="2"/>
        <v>90.3</v>
      </c>
      <c r="J21" s="36">
        <v>107.5</v>
      </c>
    </row>
    <row r="22" spans="1:10" ht="65.25" customHeight="1">
      <c r="A22" s="18" t="s">
        <v>10</v>
      </c>
      <c r="B22" s="16" t="s">
        <v>4</v>
      </c>
      <c r="C22" s="24">
        <v>2895</v>
      </c>
      <c r="D22" s="24">
        <v>4227</v>
      </c>
      <c r="E22" s="22">
        <f>D22/9*12</f>
        <v>5636</v>
      </c>
      <c r="F22" s="22">
        <f t="shared" si="0"/>
        <v>194.6804835924007</v>
      </c>
      <c r="G22" s="24">
        <f t="shared" si="1"/>
        <v>6199.6</v>
      </c>
      <c r="H22" s="33">
        <v>110</v>
      </c>
      <c r="I22" s="23">
        <f t="shared" si="2"/>
        <v>6481.4</v>
      </c>
      <c r="J22" s="36">
        <v>115</v>
      </c>
    </row>
    <row r="23" spans="1:10" s="38" customFormat="1" ht="15" customHeight="1">
      <c r="A23" s="16">
        <v>1</v>
      </c>
      <c r="B23" s="16">
        <v>2</v>
      </c>
      <c r="C23" s="37">
        <v>5</v>
      </c>
      <c r="D23" s="37">
        <v>4</v>
      </c>
      <c r="E23" s="27">
        <v>5</v>
      </c>
      <c r="F23" s="27">
        <v>6</v>
      </c>
      <c r="G23" s="27">
        <v>7</v>
      </c>
      <c r="H23" s="27">
        <v>8</v>
      </c>
      <c r="I23" s="27">
        <v>9</v>
      </c>
      <c r="J23" s="27">
        <v>10</v>
      </c>
    </row>
    <row r="24" spans="1:10" ht="64.5" customHeight="1">
      <c r="A24" s="17" t="s">
        <v>11</v>
      </c>
      <c r="B24" s="16" t="s">
        <v>12</v>
      </c>
      <c r="C24" s="28">
        <v>44380</v>
      </c>
      <c r="D24" s="28">
        <v>45454</v>
      </c>
      <c r="E24" s="34">
        <f>D24*1.003</f>
        <v>45590.361999999994</v>
      </c>
      <c r="F24" s="22">
        <f>E24/C24*100</f>
        <v>102.72726904010814</v>
      </c>
      <c r="G24" s="30">
        <f t="shared" si="1"/>
        <v>46046.26561999999</v>
      </c>
      <c r="H24" s="33">
        <v>101</v>
      </c>
      <c r="I24" s="29">
        <f t="shared" si="2"/>
        <v>46274.21743</v>
      </c>
      <c r="J24" s="36">
        <v>101.5</v>
      </c>
    </row>
    <row r="25" spans="1:10" ht="63">
      <c r="A25" s="17" t="s">
        <v>13</v>
      </c>
      <c r="B25" s="16" t="s">
        <v>14</v>
      </c>
      <c r="C25" s="24">
        <v>19638</v>
      </c>
      <c r="D25" s="24">
        <v>21131</v>
      </c>
      <c r="E25" s="31">
        <f>D25*1.008</f>
        <v>21300.048</v>
      </c>
      <c r="F25" s="22">
        <f t="shared" si="0"/>
        <v>108.46342804766269</v>
      </c>
      <c r="G25" s="24">
        <f t="shared" si="1"/>
        <v>22343.750352</v>
      </c>
      <c r="H25" s="33">
        <v>104.9</v>
      </c>
      <c r="I25" s="23">
        <f t="shared" si="2"/>
        <v>23706.953424</v>
      </c>
      <c r="J25" s="36">
        <v>111.3</v>
      </c>
    </row>
    <row r="26" spans="1:10" ht="31.5">
      <c r="A26" s="17" t="s">
        <v>25</v>
      </c>
      <c r="B26" s="16" t="s">
        <v>15</v>
      </c>
      <c r="C26" s="24">
        <v>126.6</v>
      </c>
      <c r="D26" s="24">
        <v>129.1</v>
      </c>
      <c r="E26" s="24">
        <v>129.1</v>
      </c>
      <c r="F26" s="22">
        <f t="shared" si="0"/>
        <v>101.97472353870458</v>
      </c>
      <c r="G26" s="24">
        <f>E26+0.2</f>
        <v>129.29999999999998</v>
      </c>
      <c r="H26" s="33">
        <f>G26/E26*100</f>
        <v>100.15491866769946</v>
      </c>
      <c r="I26" s="23">
        <f>E26*J26/100</f>
        <v>129.4873</v>
      </c>
      <c r="J26" s="35">
        <v>100.3</v>
      </c>
    </row>
    <row r="27" spans="1:10" ht="31.5">
      <c r="A27" s="17" t="s">
        <v>25</v>
      </c>
      <c r="B27" s="16" t="s">
        <v>15</v>
      </c>
      <c r="C27" s="24">
        <v>126.6</v>
      </c>
      <c r="D27" s="24">
        <v>129.1</v>
      </c>
      <c r="E27" s="24">
        <v>129.1</v>
      </c>
      <c r="F27" s="22">
        <f>E27/C27*100</f>
        <v>101.97472353870458</v>
      </c>
      <c r="G27" s="24">
        <f>E27+0.2</f>
        <v>129.29999999999998</v>
      </c>
      <c r="H27" s="33">
        <f>G27/E27*100</f>
        <v>100.15491866769946</v>
      </c>
      <c r="I27" s="23">
        <f>E27*J27/100</f>
        <v>129.4873</v>
      </c>
      <c r="J27" s="35">
        <v>100.3</v>
      </c>
    </row>
    <row r="28" spans="1:10" ht="26.25" customHeight="1">
      <c r="A28" s="19"/>
      <c r="B28" s="19"/>
      <c r="C28" s="20"/>
      <c r="D28" s="20"/>
      <c r="E28" s="20"/>
      <c r="F28" s="20"/>
      <c r="G28" s="19"/>
      <c r="H28" s="19"/>
      <c r="I28" s="19"/>
      <c r="J28" s="19"/>
    </row>
    <row r="29" spans="1:10" ht="31.5" customHeight="1">
      <c r="A29" s="69" t="s">
        <v>33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48" customHeight="1">
      <c r="A30" s="69" t="s">
        <v>31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32.25" customHeight="1">
      <c r="A31" s="69" t="s">
        <v>34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5" customHeight="1">
      <c r="A32" s="10"/>
      <c r="B32" s="10"/>
      <c r="C32" s="11"/>
      <c r="D32" s="11"/>
      <c r="E32" s="11"/>
      <c r="F32" s="11"/>
      <c r="G32" s="10"/>
      <c r="H32" s="10"/>
      <c r="I32" s="10"/>
      <c r="J32" s="19"/>
    </row>
    <row r="33" spans="1:9" ht="14.25">
      <c r="A33" s="6"/>
      <c r="B33" s="6"/>
      <c r="C33" s="7"/>
      <c r="D33" s="7"/>
      <c r="E33" s="7"/>
      <c r="F33" s="7"/>
      <c r="G33" s="6"/>
      <c r="H33" s="6"/>
      <c r="I33" s="6"/>
    </row>
    <row r="35" spans="1:10" ht="35.25" customHeight="1">
      <c r="A35" s="70" t="s">
        <v>22</v>
      </c>
      <c r="B35" s="70"/>
      <c r="C35" s="70"/>
      <c r="D35" s="21"/>
      <c r="E35" s="13"/>
      <c r="F35" s="13"/>
      <c r="G35" s="12"/>
      <c r="J35" s="14" t="s">
        <v>23</v>
      </c>
    </row>
  </sheetData>
  <sheetProtection/>
  <mergeCells count="12">
    <mergeCell ref="A30:J30"/>
    <mergeCell ref="A31:J31"/>
    <mergeCell ref="A35:C35"/>
    <mergeCell ref="G8:J8"/>
    <mergeCell ref="D8:D9"/>
    <mergeCell ref="F8:F9"/>
    <mergeCell ref="A6:J6"/>
    <mergeCell ref="E8:E9"/>
    <mergeCell ref="A8:A9"/>
    <mergeCell ref="B8:B9"/>
    <mergeCell ref="C8:C9"/>
    <mergeCell ref="A29:J29"/>
  </mergeCells>
  <printOptions/>
  <pageMargins left="0.71" right="0.21" top="0.7874015748031497" bottom="0.75" header="0.5118110236220472" footer="0.5118110236220472"/>
  <pageSetup horizontalDpi="600" verticalDpi="600" orientation="portrait" paperSize="9" r:id="rId1"/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8515625" style="0" customWidth="1"/>
    <col min="2" max="2" width="21.8515625" style="0" customWidth="1"/>
    <col min="3" max="3" width="14.421875" style="40" customWidth="1"/>
    <col min="4" max="5" width="8.140625" style="0" customWidth="1"/>
    <col min="6" max="6" width="7.28125" style="0" customWidth="1"/>
    <col min="7" max="7" width="8.7109375" style="0" customWidth="1"/>
    <col min="8" max="8" width="7.28125" style="0" customWidth="1"/>
    <col min="9" max="9" width="8.7109375" style="0" customWidth="1"/>
    <col min="10" max="10" width="7.28125" style="0" customWidth="1"/>
  </cols>
  <sheetData>
    <row r="1" spans="3:7" ht="18.75">
      <c r="C1" s="46"/>
      <c r="D1" s="1"/>
      <c r="E1" s="1"/>
      <c r="F1" s="1"/>
      <c r="G1" s="8" t="s">
        <v>0</v>
      </c>
    </row>
    <row r="2" spans="1:7" ht="18.75">
      <c r="A2" s="2"/>
      <c r="B2" s="3"/>
      <c r="C2" s="3"/>
      <c r="D2" s="3"/>
      <c r="E2" s="1"/>
      <c r="F2" s="1"/>
      <c r="G2" s="9" t="s">
        <v>21</v>
      </c>
    </row>
    <row r="3" spans="1:7" ht="18.75">
      <c r="A3" s="2"/>
      <c r="B3" s="3"/>
      <c r="C3" s="3"/>
      <c r="D3" s="3"/>
      <c r="E3" s="1"/>
      <c r="F3" s="1"/>
      <c r="G3" s="9" t="s">
        <v>17</v>
      </c>
    </row>
    <row r="4" spans="1:7" ht="18.75">
      <c r="A4" s="2"/>
      <c r="B4" s="3"/>
      <c r="C4" s="3"/>
      <c r="D4" s="3"/>
      <c r="E4" s="1"/>
      <c r="F4" s="1"/>
      <c r="G4" s="9" t="s">
        <v>156</v>
      </c>
    </row>
    <row r="5" spans="1:7" ht="21" customHeight="1">
      <c r="A5" s="2"/>
      <c r="B5" s="3"/>
      <c r="C5" s="3"/>
      <c r="D5" s="3"/>
      <c r="E5" s="9"/>
      <c r="F5" s="9"/>
      <c r="G5" s="9"/>
    </row>
    <row r="6" spans="1:10" ht="18.75">
      <c r="A6" s="66" t="s">
        <v>35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.75">
      <c r="A7" s="92" t="s">
        <v>139</v>
      </c>
      <c r="B7" s="92"/>
      <c r="C7" s="92"/>
      <c r="D7" s="92"/>
      <c r="E7" s="92"/>
      <c r="F7" s="92"/>
      <c r="G7" s="92"/>
      <c r="H7" s="92"/>
      <c r="I7" s="92"/>
      <c r="J7" s="92"/>
    </row>
    <row r="8" ht="19.5" thickBot="1">
      <c r="A8" s="41"/>
    </row>
    <row r="9" spans="1:10" ht="19.5" customHeight="1" thickBot="1">
      <c r="A9" s="58" t="s">
        <v>40</v>
      </c>
      <c r="B9" s="59" t="s">
        <v>42</v>
      </c>
      <c r="C9" s="59" t="s">
        <v>44</v>
      </c>
      <c r="D9" s="60">
        <v>2011</v>
      </c>
      <c r="E9" s="60">
        <v>2012</v>
      </c>
      <c r="F9" s="71" t="s">
        <v>24</v>
      </c>
      <c r="G9" s="89" t="s">
        <v>149</v>
      </c>
      <c r="H9" s="90"/>
      <c r="I9" s="90"/>
      <c r="J9" s="91"/>
    </row>
    <row r="10" spans="1:10" ht="48" thickBot="1">
      <c r="A10" s="45" t="s">
        <v>41</v>
      </c>
      <c r="B10" s="42" t="s">
        <v>43</v>
      </c>
      <c r="C10" s="42" t="s">
        <v>45</v>
      </c>
      <c r="D10" s="42" t="s">
        <v>46</v>
      </c>
      <c r="E10" s="42" t="s">
        <v>47</v>
      </c>
      <c r="F10" s="73"/>
      <c r="G10" s="15" t="s">
        <v>28</v>
      </c>
      <c r="H10" s="15" t="s">
        <v>24</v>
      </c>
      <c r="I10" s="15" t="s">
        <v>2</v>
      </c>
      <c r="J10" s="57" t="s">
        <v>24</v>
      </c>
    </row>
    <row r="11" spans="1:10" ht="19.5" customHeight="1" thickBot="1">
      <c r="A11" s="83" t="s">
        <v>48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32.25" thickBot="1">
      <c r="A12" s="47" t="s">
        <v>49</v>
      </c>
      <c r="B12" s="65" t="s">
        <v>50</v>
      </c>
      <c r="C12" s="43" t="s">
        <v>51</v>
      </c>
      <c r="D12" s="42">
        <v>126.6</v>
      </c>
      <c r="E12" s="42">
        <v>129.1</v>
      </c>
      <c r="F12" s="56">
        <f>(E12/D12)*100</f>
        <v>101.97472353870458</v>
      </c>
      <c r="G12" s="42">
        <v>129.3</v>
      </c>
      <c r="H12" s="56">
        <f>(G12/E12)*100</f>
        <v>100.15491866769948</v>
      </c>
      <c r="I12" s="42">
        <v>129.4</v>
      </c>
      <c r="J12" s="56">
        <f>(I12/E12)*100</f>
        <v>100.23237800154921</v>
      </c>
    </row>
    <row r="13" spans="1:10" ht="63.75" thickBot="1">
      <c r="A13" s="48" t="s">
        <v>140</v>
      </c>
      <c r="B13" s="51" t="s">
        <v>52</v>
      </c>
      <c r="C13" s="43" t="s">
        <v>53</v>
      </c>
      <c r="D13" s="42">
        <v>-2.5</v>
      </c>
      <c r="E13" s="42">
        <v>-1.8</v>
      </c>
      <c r="F13" s="56" t="s">
        <v>29</v>
      </c>
      <c r="G13" s="42">
        <v>-1</v>
      </c>
      <c r="H13" s="56" t="s">
        <v>29</v>
      </c>
      <c r="I13" s="42">
        <v>-0.8</v>
      </c>
      <c r="J13" s="42" t="s">
        <v>29</v>
      </c>
    </row>
    <row r="14" spans="1:10" ht="48" thickBot="1">
      <c r="A14" s="47" t="s">
        <v>54</v>
      </c>
      <c r="B14" s="51" t="s">
        <v>55</v>
      </c>
      <c r="C14" s="43" t="s">
        <v>53</v>
      </c>
      <c r="D14" s="42">
        <v>11</v>
      </c>
      <c r="E14" s="42">
        <v>11</v>
      </c>
      <c r="F14" s="56">
        <f aca="true" t="shared" si="0" ref="F14:F42">(E14/D14)*100</f>
        <v>100</v>
      </c>
      <c r="G14" s="42">
        <v>11.1</v>
      </c>
      <c r="H14" s="56">
        <f>(G14/E14)*100</f>
        <v>100.9090909090909</v>
      </c>
      <c r="I14" s="42">
        <v>11.2</v>
      </c>
      <c r="J14" s="56">
        <f>(I14/E14)*100</f>
        <v>101.81818181818181</v>
      </c>
    </row>
    <row r="15" spans="1:10" ht="48" thickBot="1">
      <c r="A15" s="47" t="s">
        <v>56</v>
      </c>
      <c r="B15" s="51" t="s">
        <v>57</v>
      </c>
      <c r="C15" s="43" t="s">
        <v>53</v>
      </c>
      <c r="D15" s="42">
        <v>13.5</v>
      </c>
      <c r="E15" s="42">
        <v>12.8</v>
      </c>
      <c r="F15" s="56" t="s">
        <v>29</v>
      </c>
      <c r="G15" s="42">
        <v>12.1</v>
      </c>
      <c r="H15" s="56" t="s">
        <v>29</v>
      </c>
      <c r="I15" s="42">
        <v>11.8</v>
      </c>
      <c r="J15" s="42" t="s">
        <v>29</v>
      </c>
    </row>
    <row r="16" spans="1:10" ht="19.5" customHeight="1" thickBot="1">
      <c r="A16" s="83" t="s">
        <v>58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48" thickBot="1">
      <c r="A17" s="47" t="s">
        <v>59</v>
      </c>
      <c r="B17" s="51" t="s">
        <v>6</v>
      </c>
      <c r="C17" s="43" t="s">
        <v>60</v>
      </c>
      <c r="D17" s="42">
        <v>88</v>
      </c>
      <c r="E17" s="42">
        <v>110.6</v>
      </c>
      <c r="F17" s="56">
        <f t="shared" si="0"/>
        <v>125.68181818181819</v>
      </c>
      <c r="G17" s="42">
        <v>106</v>
      </c>
      <c r="H17" s="56" t="s">
        <v>29</v>
      </c>
      <c r="I17" s="42">
        <v>106.5</v>
      </c>
      <c r="J17" s="56" t="s">
        <v>29</v>
      </c>
    </row>
    <row r="18" spans="1:10" ht="111" thickBot="1">
      <c r="A18" s="47" t="s">
        <v>61</v>
      </c>
      <c r="B18" s="51" t="s">
        <v>62</v>
      </c>
      <c r="C18" s="43" t="s">
        <v>63</v>
      </c>
      <c r="D18" s="42">
        <v>19.6</v>
      </c>
      <c r="E18" s="42">
        <v>21</v>
      </c>
      <c r="F18" s="56">
        <f t="shared" si="0"/>
        <v>107.14285714285714</v>
      </c>
      <c r="G18" s="42">
        <v>23.5</v>
      </c>
      <c r="H18" s="56">
        <f>(G18/E18)*100</f>
        <v>111.90476190476191</v>
      </c>
      <c r="I18" s="42">
        <v>24</v>
      </c>
      <c r="J18" s="56">
        <f>(I18/E18)*100</f>
        <v>114.28571428571428</v>
      </c>
    </row>
    <row r="19" spans="1:10" ht="79.5" thickBot="1">
      <c r="A19" s="47" t="s">
        <v>64</v>
      </c>
      <c r="B19" s="51" t="s">
        <v>65</v>
      </c>
      <c r="C19" s="43" t="s">
        <v>60</v>
      </c>
      <c r="D19" s="42">
        <v>109.9</v>
      </c>
      <c r="E19" s="42">
        <v>107.1</v>
      </c>
      <c r="F19" s="56" t="s">
        <v>29</v>
      </c>
      <c r="G19" s="42">
        <v>111.9</v>
      </c>
      <c r="H19" s="56">
        <f>(G19/E19)*100</f>
        <v>104.48179271708685</v>
      </c>
      <c r="I19" s="42">
        <v>112</v>
      </c>
      <c r="J19" s="56">
        <f>(I19/E19)*100</f>
        <v>104.57516339869282</v>
      </c>
    </row>
    <row r="20" spans="1:10" ht="111" thickBot="1">
      <c r="A20" s="49" t="s">
        <v>66</v>
      </c>
      <c r="B20" s="53" t="s">
        <v>150</v>
      </c>
      <c r="C20" s="50" t="s">
        <v>67</v>
      </c>
      <c r="D20" s="50">
        <v>16664</v>
      </c>
      <c r="E20" s="50">
        <v>17830</v>
      </c>
      <c r="F20" s="62">
        <f t="shared" si="0"/>
        <v>106.99711953912625</v>
      </c>
      <c r="G20" s="50">
        <v>19078</v>
      </c>
      <c r="H20" s="62">
        <f>(G20/E20)*100</f>
        <v>106.9994391475042</v>
      </c>
      <c r="I20" s="63">
        <v>19746</v>
      </c>
      <c r="J20" s="62">
        <f>(I20/E20)*100</f>
        <v>110.7459338194055</v>
      </c>
    </row>
    <row r="21" spans="1:10" ht="111" thickBot="1">
      <c r="A21" s="47" t="s">
        <v>68</v>
      </c>
      <c r="B21" s="51" t="s">
        <v>69</v>
      </c>
      <c r="C21" s="43" t="s">
        <v>70</v>
      </c>
      <c r="D21" s="43">
        <v>50.1</v>
      </c>
      <c r="E21" s="43">
        <v>57</v>
      </c>
      <c r="F21" s="56">
        <f t="shared" si="0"/>
        <v>113.77245508982034</v>
      </c>
      <c r="G21" s="43">
        <v>64</v>
      </c>
      <c r="H21" s="56">
        <f>(G21/E21)*100</f>
        <v>112.28070175438596</v>
      </c>
      <c r="I21" s="43">
        <v>71</v>
      </c>
      <c r="J21" s="56">
        <f>(I21/E21)*100</f>
        <v>124.56140350877195</v>
      </c>
    </row>
    <row r="22" spans="1:10" ht="63.75" thickBot="1">
      <c r="A22" s="47" t="s">
        <v>71</v>
      </c>
      <c r="B22" s="51" t="s">
        <v>72</v>
      </c>
      <c r="C22" s="43" t="s">
        <v>5</v>
      </c>
      <c r="D22" s="42">
        <v>242.9</v>
      </c>
      <c r="E22" s="42">
        <v>115</v>
      </c>
      <c r="F22" s="56" t="s">
        <v>29</v>
      </c>
      <c r="G22" s="42">
        <v>114</v>
      </c>
      <c r="H22" s="56" t="s">
        <v>29</v>
      </c>
      <c r="I22" s="42">
        <v>114.1</v>
      </c>
      <c r="J22" s="56" t="s">
        <v>29</v>
      </c>
    </row>
    <row r="23" spans="1:10" ht="48" thickBot="1">
      <c r="A23" s="47" t="s">
        <v>73</v>
      </c>
      <c r="B23" s="51" t="s">
        <v>74</v>
      </c>
      <c r="C23" s="43" t="s">
        <v>5</v>
      </c>
      <c r="D23" s="42">
        <v>74.7</v>
      </c>
      <c r="E23" s="42">
        <v>74.7</v>
      </c>
      <c r="F23" s="56">
        <f t="shared" si="0"/>
        <v>100</v>
      </c>
      <c r="G23" s="42">
        <v>74.8</v>
      </c>
      <c r="H23" s="56">
        <f>(G23/E23)*100</f>
        <v>100.1338688085676</v>
      </c>
      <c r="I23" s="42">
        <v>74.9</v>
      </c>
      <c r="J23" s="56">
        <f>(I23/E23)*100</f>
        <v>100.26773761713521</v>
      </c>
    </row>
    <row r="24" spans="1:10" ht="111" thickBot="1">
      <c r="A24" s="49" t="s">
        <v>75</v>
      </c>
      <c r="B24" s="54" t="s">
        <v>76</v>
      </c>
      <c r="C24" s="50" t="s">
        <v>77</v>
      </c>
      <c r="D24" s="44">
        <v>26.5</v>
      </c>
      <c r="E24" s="44">
        <v>28.6</v>
      </c>
      <c r="F24" s="56">
        <f t="shared" si="0"/>
        <v>107.9245283018868</v>
      </c>
      <c r="G24" s="44">
        <v>30.9</v>
      </c>
      <c r="H24" s="56">
        <f>(G24/E24)*100</f>
        <v>108.04195804195804</v>
      </c>
      <c r="I24" s="44">
        <v>32.4</v>
      </c>
      <c r="J24" s="56">
        <f>(I24/E24)*100</f>
        <v>113.28671328671327</v>
      </c>
    </row>
    <row r="25" spans="1:10" ht="111" thickBot="1">
      <c r="A25" s="47" t="s">
        <v>78</v>
      </c>
      <c r="B25" s="52" t="s">
        <v>79</v>
      </c>
      <c r="C25" s="43" t="s">
        <v>77</v>
      </c>
      <c r="D25" s="42">
        <v>26.4</v>
      </c>
      <c r="E25" s="42">
        <v>28.5</v>
      </c>
      <c r="F25" s="56">
        <f t="shared" si="0"/>
        <v>107.95454545454545</v>
      </c>
      <c r="G25" s="42">
        <v>30.8</v>
      </c>
      <c r="H25" s="56">
        <f>(G25/E25)*100</f>
        <v>108.0701754385965</v>
      </c>
      <c r="I25" s="42">
        <v>32</v>
      </c>
      <c r="J25" s="56">
        <f>(I25/E25)*100</f>
        <v>112.28070175438596</v>
      </c>
    </row>
    <row r="26" spans="1:10" ht="19.5" thickBot="1">
      <c r="A26" s="86" t="s">
        <v>80</v>
      </c>
      <c r="B26" s="87"/>
      <c r="C26" s="87"/>
      <c r="D26" s="87"/>
      <c r="E26" s="87"/>
      <c r="F26" s="87"/>
      <c r="G26" s="87"/>
      <c r="H26" s="87"/>
      <c r="I26" s="87"/>
      <c r="J26" s="88"/>
    </row>
    <row r="27" spans="1:10" ht="63.75" thickBot="1">
      <c r="A27" s="49" t="s">
        <v>81</v>
      </c>
      <c r="B27" s="53" t="s">
        <v>151</v>
      </c>
      <c r="C27" s="50" t="s">
        <v>155</v>
      </c>
      <c r="D27" s="44">
        <v>0.4</v>
      </c>
      <c r="E27" s="44">
        <v>0.5</v>
      </c>
      <c r="F27" s="56">
        <f t="shared" si="0"/>
        <v>125</v>
      </c>
      <c r="G27" s="44">
        <v>0.5</v>
      </c>
      <c r="H27" s="56">
        <f>(G27/E27)*100</f>
        <v>100</v>
      </c>
      <c r="I27" s="44">
        <v>0.5</v>
      </c>
      <c r="J27" s="56">
        <f aca="true" t="shared" si="1" ref="J27:J35">(I27/E27)*100</f>
        <v>100</v>
      </c>
    </row>
    <row r="28" spans="1:10" ht="126.75" thickBot="1">
      <c r="A28" s="47" t="s">
        <v>82</v>
      </c>
      <c r="B28" s="51" t="s">
        <v>83</v>
      </c>
      <c r="C28" s="43" t="s">
        <v>5</v>
      </c>
      <c r="D28" s="42">
        <v>26</v>
      </c>
      <c r="E28" s="42">
        <v>27</v>
      </c>
      <c r="F28" s="56">
        <f t="shared" si="0"/>
        <v>103.84615384615385</v>
      </c>
      <c r="G28" s="42">
        <v>28</v>
      </c>
      <c r="H28" s="56">
        <f aca="true" t="shared" si="2" ref="H28:H42">(G28/E28)*100</f>
        <v>103.7037037037037</v>
      </c>
      <c r="I28" s="42">
        <v>29</v>
      </c>
      <c r="J28" s="56">
        <f t="shared" si="1"/>
        <v>107.40740740740742</v>
      </c>
    </row>
    <row r="29" spans="1:10" ht="95.25" thickBot="1">
      <c r="A29" s="49" t="s">
        <v>84</v>
      </c>
      <c r="B29" s="53" t="s">
        <v>85</v>
      </c>
      <c r="C29" s="50" t="s">
        <v>5</v>
      </c>
      <c r="D29" s="61">
        <v>40</v>
      </c>
      <c r="E29" s="61">
        <v>40</v>
      </c>
      <c r="F29" s="62">
        <f t="shared" si="0"/>
        <v>100</v>
      </c>
      <c r="G29" s="61">
        <v>40</v>
      </c>
      <c r="H29" s="62">
        <f t="shared" si="2"/>
        <v>100</v>
      </c>
      <c r="I29" s="61">
        <v>40</v>
      </c>
      <c r="J29" s="62">
        <f t="shared" si="1"/>
        <v>100</v>
      </c>
    </row>
    <row r="30" spans="1:10" ht="48" thickBot="1">
      <c r="A30" s="47" t="s">
        <v>86</v>
      </c>
      <c r="B30" s="51" t="s">
        <v>87</v>
      </c>
      <c r="C30" s="43" t="s">
        <v>88</v>
      </c>
      <c r="D30" s="43">
        <v>121.1</v>
      </c>
      <c r="E30" s="42">
        <v>129.6</v>
      </c>
      <c r="F30" s="56">
        <f t="shared" si="0"/>
        <v>107.01899256812553</v>
      </c>
      <c r="G30" s="42">
        <v>138.7</v>
      </c>
      <c r="H30" s="56">
        <f t="shared" si="2"/>
        <v>107.0216049382716</v>
      </c>
      <c r="I30" s="42">
        <v>143.5</v>
      </c>
      <c r="J30" s="56">
        <f t="shared" si="1"/>
        <v>110.72530864197532</v>
      </c>
    </row>
    <row r="31" spans="1:10" ht="63.75" thickBot="1">
      <c r="A31" s="47" t="s">
        <v>90</v>
      </c>
      <c r="B31" s="52" t="s">
        <v>154</v>
      </c>
      <c r="C31" s="42" t="s">
        <v>89</v>
      </c>
      <c r="D31" s="42">
        <v>221</v>
      </c>
      <c r="E31" s="42">
        <v>236</v>
      </c>
      <c r="F31" s="56">
        <f t="shared" si="0"/>
        <v>106.78733031674209</v>
      </c>
      <c r="G31" s="42">
        <v>253</v>
      </c>
      <c r="H31" s="56">
        <f t="shared" si="2"/>
        <v>107.20338983050848</v>
      </c>
      <c r="I31" s="42">
        <v>262</v>
      </c>
      <c r="J31" s="56">
        <f t="shared" si="1"/>
        <v>111.01694915254237</v>
      </c>
    </row>
    <row r="32" spans="1:10" ht="63.75" thickBot="1">
      <c r="A32" s="47" t="s">
        <v>93</v>
      </c>
      <c r="B32" s="52" t="s">
        <v>91</v>
      </c>
      <c r="C32" s="43" t="s">
        <v>92</v>
      </c>
      <c r="D32" s="42">
        <v>861.8</v>
      </c>
      <c r="E32" s="42">
        <v>865</v>
      </c>
      <c r="F32" s="56">
        <f t="shared" si="0"/>
        <v>100.37131585054537</v>
      </c>
      <c r="G32" s="42">
        <v>868</v>
      </c>
      <c r="H32" s="56">
        <f t="shared" si="2"/>
        <v>100.34682080924856</v>
      </c>
      <c r="I32" s="42">
        <v>869</v>
      </c>
      <c r="J32" s="56">
        <f t="shared" si="1"/>
        <v>100.46242774566474</v>
      </c>
    </row>
    <row r="33" spans="1:10" ht="79.5" thickBot="1">
      <c r="A33" s="47" t="s">
        <v>96</v>
      </c>
      <c r="B33" s="52" t="s">
        <v>94</v>
      </c>
      <c r="C33" s="43" t="s">
        <v>95</v>
      </c>
      <c r="D33" s="42">
        <v>55.6</v>
      </c>
      <c r="E33" s="42">
        <v>55.8</v>
      </c>
      <c r="F33" s="56">
        <f t="shared" si="0"/>
        <v>100.35971223021582</v>
      </c>
      <c r="G33" s="42">
        <v>56</v>
      </c>
      <c r="H33" s="56">
        <f t="shared" si="2"/>
        <v>100.35842293906812</v>
      </c>
      <c r="I33" s="42">
        <v>56.1</v>
      </c>
      <c r="J33" s="56">
        <f t="shared" si="1"/>
        <v>100.53763440860214</v>
      </c>
    </row>
    <row r="34" spans="1:10" ht="48" thickBot="1">
      <c r="A34" s="48" t="s">
        <v>141</v>
      </c>
      <c r="B34" s="52" t="s">
        <v>97</v>
      </c>
      <c r="C34" s="43" t="s">
        <v>98</v>
      </c>
      <c r="D34" s="42">
        <v>5</v>
      </c>
      <c r="E34" s="42">
        <v>5</v>
      </c>
      <c r="F34" s="56">
        <f t="shared" si="0"/>
        <v>100</v>
      </c>
      <c r="G34" s="42">
        <v>5.2</v>
      </c>
      <c r="H34" s="56">
        <f t="shared" si="2"/>
        <v>104</v>
      </c>
      <c r="I34" s="42">
        <v>5.3</v>
      </c>
      <c r="J34" s="56">
        <f t="shared" si="1"/>
        <v>106</v>
      </c>
    </row>
    <row r="35" spans="1:10" ht="111" thickBot="1">
      <c r="A35" s="47" t="s">
        <v>142</v>
      </c>
      <c r="B35" s="52" t="s">
        <v>100</v>
      </c>
      <c r="C35" s="43" t="s">
        <v>5</v>
      </c>
      <c r="D35" s="42">
        <v>76</v>
      </c>
      <c r="E35" s="42">
        <v>76</v>
      </c>
      <c r="F35" s="56">
        <f t="shared" si="0"/>
        <v>100</v>
      </c>
      <c r="G35" s="42">
        <v>76.1</v>
      </c>
      <c r="H35" s="56">
        <f t="shared" si="2"/>
        <v>100.13157894736841</v>
      </c>
      <c r="I35" s="42">
        <v>76.2</v>
      </c>
      <c r="J35" s="56">
        <f t="shared" si="1"/>
        <v>100.26315789473685</v>
      </c>
    </row>
    <row r="36" spans="1:10" ht="130.5" customHeight="1" thickBot="1">
      <c r="A36" s="47" t="s">
        <v>99</v>
      </c>
      <c r="B36" s="52" t="s">
        <v>102</v>
      </c>
      <c r="C36" s="43" t="s">
        <v>5</v>
      </c>
      <c r="D36" s="42">
        <v>11.4</v>
      </c>
      <c r="E36" s="42">
        <v>12</v>
      </c>
      <c r="F36" s="56">
        <f t="shared" si="0"/>
        <v>105.26315789473684</v>
      </c>
      <c r="G36" s="42" t="s">
        <v>29</v>
      </c>
      <c r="H36" s="56" t="s">
        <v>29</v>
      </c>
      <c r="I36" s="42" t="s">
        <v>29</v>
      </c>
      <c r="J36" s="42" t="s">
        <v>29</v>
      </c>
    </row>
    <row r="37" spans="1:10" ht="115.5" customHeight="1" thickBot="1">
      <c r="A37" s="49" t="s">
        <v>101</v>
      </c>
      <c r="B37" s="54" t="s">
        <v>104</v>
      </c>
      <c r="C37" s="50" t="s">
        <v>5</v>
      </c>
      <c r="D37" s="44">
        <v>14.8</v>
      </c>
      <c r="E37" s="44">
        <v>15</v>
      </c>
      <c r="F37" s="62">
        <f t="shared" si="0"/>
        <v>101.35135135135134</v>
      </c>
      <c r="G37" s="44" t="s">
        <v>29</v>
      </c>
      <c r="H37" s="62" t="s">
        <v>29</v>
      </c>
      <c r="I37" s="44" t="s">
        <v>29</v>
      </c>
      <c r="J37" s="44" t="s">
        <v>29</v>
      </c>
    </row>
    <row r="38" spans="1:10" ht="99" customHeight="1" thickBot="1">
      <c r="A38" s="49" t="s">
        <v>103</v>
      </c>
      <c r="B38" s="54" t="s">
        <v>106</v>
      </c>
      <c r="C38" s="50" t="s">
        <v>107</v>
      </c>
      <c r="D38" s="61">
        <v>45</v>
      </c>
      <c r="E38" s="61">
        <v>47</v>
      </c>
      <c r="F38" s="62">
        <f t="shared" si="0"/>
        <v>104.44444444444446</v>
      </c>
      <c r="G38" s="61">
        <v>47</v>
      </c>
      <c r="H38" s="62">
        <f t="shared" si="2"/>
        <v>100</v>
      </c>
      <c r="I38" s="61">
        <v>48</v>
      </c>
      <c r="J38" s="62">
        <f aca="true" t="shared" si="3" ref="J38:J43">(I38/E38)*100</f>
        <v>102.12765957446808</v>
      </c>
    </row>
    <row r="39" spans="1:10" ht="95.25" thickBot="1">
      <c r="A39" s="49" t="s">
        <v>105</v>
      </c>
      <c r="B39" s="54" t="s">
        <v>109</v>
      </c>
      <c r="C39" s="50" t="s">
        <v>5</v>
      </c>
      <c r="D39" s="44">
        <v>85</v>
      </c>
      <c r="E39" s="44">
        <v>90</v>
      </c>
      <c r="F39" s="56">
        <f t="shared" si="0"/>
        <v>105.88235294117648</v>
      </c>
      <c r="G39" s="44">
        <v>92</v>
      </c>
      <c r="H39" s="56">
        <f t="shared" si="2"/>
        <v>102.22222222222221</v>
      </c>
      <c r="I39" s="44">
        <v>93</v>
      </c>
      <c r="J39" s="56">
        <f t="shared" si="3"/>
        <v>103.33333333333334</v>
      </c>
    </row>
    <row r="40" spans="1:10" ht="116.25" customHeight="1" thickBot="1">
      <c r="A40" s="47" t="s">
        <v>108</v>
      </c>
      <c r="B40" s="52" t="s">
        <v>111</v>
      </c>
      <c r="C40" s="43" t="s">
        <v>5</v>
      </c>
      <c r="D40" s="42">
        <v>7.6</v>
      </c>
      <c r="E40" s="42">
        <v>8</v>
      </c>
      <c r="F40" s="56">
        <f t="shared" si="0"/>
        <v>105.26315789473684</v>
      </c>
      <c r="G40" s="42">
        <v>10</v>
      </c>
      <c r="H40" s="56">
        <f t="shared" si="2"/>
        <v>125</v>
      </c>
      <c r="I40" s="42">
        <v>12</v>
      </c>
      <c r="J40" s="56">
        <f t="shared" si="3"/>
        <v>150</v>
      </c>
    </row>
    <row r="41" spans="1:10" ht="113.25" customHeight="1" thickBot="1">
      <c r="A41" s="47" t="s">
        <v>110</v>
      </c>
      <c r="B41" s="52" t="s">
        <v>113</v>
      </c>
      <c r="C41" s="43" t="s">
        <v>5</v>
      </c>
      <c r="D41" s="42">
        <v>2.5</v>
      </c>
      <c r="E41" s="42">
        <v>3.5</v>
      </c>
      <c r="F41" s="56">
        <f t="shared" si="0"/>
        <v>140</v>
      </c>
      <c r="G41" s="42">
        <v>5</v>
      </c>
      <c r="H41" s="56">
        <f t="shared" si="2"/>
        <v>142.85714285714286</v>
      </c>
      <c r="I41" s="42">
        <v>7</v>
      </c>
      <c r="J41" s="56">
        <f t="shared" si="3"/>
        <v>200</v>
      </c>
    </row>
    <row r="42" spans="1:10" ht="111" thickBot="1">
      <c r="A42" s="47" t="s">
        <v>112</v>
      </c>
      <c r="B42" s="52" t="s">
        <v>115</v>
      </c>
      <c r="C42" s="43" t="s">
        <v>5</v>
      </c>
      <c r="D42" s="42">
        <v>1.94</v>
      </c>
      <c r="E42" s="42">
        <v>1.94</v>
      </c>
      <c r="F42" s="56">
        <f t="shared" si="0"/>
        <v>100</v>
      </c>
      <c r="G42" s="42">
        <v>5</v>
      </c>
      <c r="H42" s="56">
        <f t="shared" si="2"/>
        <v>257.7319587628866</v>
      </c>
      <c r="I42" s="42">
        <v>5.5</v>
      </c>
      <c r="J42" s="56">
        <f t="shared" si="3"/>
        <v>283.50515463917526</v>
      </c>
    </row>
    <row r="43" spans="1:10" ht="31.5">
      <c r="A43" s="80" t="s">
        <v>114</v>
      </c>
      <c r="B43" s="55" t="s">
        <v>116</v>
      </c>
      <c r="C43" s="80" t="s">
        <v>5</v>
      </c>
      <c r="D43" s="71">
        <v>45</v>
      </c>
      <c r="E43" s="71">
        <v>48</v>
      </c>
      <c r="F43" s="74">
        <f>(E43/D43)*100</f>
        <v>106.66666666666667</v>
      </c>
      <c r="G43" s="71">
        <v>50</v>
      </c>
      <c r="H43" s="74">
        <f>(G43/E43)*100</f>
        <v>104.16666666666667</v>
      </c>
      <c r="I43" s="71">
        <v>51</v>
      </c>
      <c r="J43" s="74">
        <f t="shared" si="3"/>
        <v>106.25</v>
      </c>
    </row>
    <row r="44" spans="1:10" ht="31.5">
      <c r="A44" s="81"/>
      <c r="B44" s="55" t="s">
        <v>117</v>
      </c>
      <c r="C44" s="81"/>
      <c r="D44" s="72"/>
      <c r="E44" s="72"/>
      <c r="F44" s="75"/>
      <c r="G44" s="72"/>
      <c r="H44" s="75"/>
      <c r="I44" s="72"/>
      <c r="J44" s="75"/>
    </row>
    <row r="45" spans="1:10" ht="32.25" thickBot="1">
      <c r="A45" s="82"/>
      <c r="B45" s="51" t="s">
        <v>118</v>
      </c>
      <c r="C45" s="82"/>
      <c r="D45" s="73"/>
      <c r="E45" s="73"/>
      <c r="F45" s="76"/>
      <c r="G45" s="73"/>
      <c r="H45" s="76"/>
      <c r="I45" s="73"/>
      <c r="J45" s="76"/>
    </row>
    <row r="46" spans="1:10" ht="30" customHeight="1" thickBot="1">
      <c r="A46" s="77" t="s">
        <v>119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02.75" customHeight="1" thickBot="1">
      <c r="A47" s="47" t="s">
        <v>120</v>
      </c>
      <c r="B47" s="52" t="s">
        <v>121</v>
      </c>
      <c r="C47" s="43" t="s">
        <v>5</v>
      </c>
      <c r="D47" s="42">
        <v>12</v>
      </c>
      <c r="E47" s="42">
        <v>12.1</v>
      </c>
      <c r="F47" s="56">
        <f aca="true" t="shared" si="4" ref="F47:F58">(E47/D47)*100</f>
        <v>100.83333333333333</v>
      </c>
      <c r="G47" s="42">
        <v>12.5</v>
      </c>
      <c r="H47" s="56">
        <f aca="true" t="shared" si="5" ref="H47:H58">(G47/E47)*100</f>
        <v>103.30578512396696</v>
      </c>
      <c r="I47" s="42">
        <v>12.7</v>
      </c>
      <c r="J47" s="56">
        <f aca="true" t="shared" si="6" ref="J47:J54">(I47/E47)*100</f>
        <v>104.95867768595042</v>
      </c>
    </row>
    <row r="48" spans="1:10" ht="56.25" customHeight="1" thickBot="1">
      <c r="A48" s="49" t="s">
        <v>122</v>
      </c>
      <c r="B48" s="54" t="s">
        <v>123</v>
      </c>
      <c r="C48" s="50" t="s">
        <v>124</v>
      </c>
      <c r="D48" s="61">
        <v>54</v>
      </c>
      <c r="E48" s="61">
        <v>54</v>
      </c>
      <c r="F48" s="62">
        <f t="shared" si="4"/>
        <v>100</v>
      </c>
      <c r="G48" s="61">
        <v>55</v>
      </c>
      <c r="H48" s="62">
        <f t="shared" si="5"/>
        <v>101.85185185185186</v>
      </c>
      <c r="I48" s="61">
        <v>55</v>
      </c>
      <c r="J48" s="62">
        <f t="shared" si="6"/>
        <v>101.85185185185186</v>
      </c>
    </row>
    <row r="49" spans="1:10" ht="69" customHeight="1" thickBot="1">
      <c r="A49" s="47" t="s">
        <v>125</v>
      </c>
      <c r="B49" s="52" t="s">
        <v>126</v>
      </c>
      <c r="C49" s="43" t="s">
        <v>124</v>
      </c>
      <c r="D49" s="42">
        <v>78</v>
      </c>
      <c r="E49" s="42">
        <v>78</v>
      </c>
      <c r="F49" s="56">
        <f t="shared" si="4"/>
        <v>100</v>
      </c>
      <c r="G49" s="42">
        <v>78</v>
      </c>
      <c r="H49" s="56">
        <f t="shared" si="5"/>
        <v>100</v>
      </c>
      <c r="I49" s="42">
        <v>78</v>
      </c>
      <c r="J49" s="56">
        <f t="shared" si="6"/>
        <v>100</v>
      </c>
    </row>
    <row r="50" spans="1:10" ht="177" customHeight="1" thickBot="1">
      <c r="A50" s="48" t="s">
        <v>143</v>
      </c>
      <c r="B50" s="52" t="s">
        <v>127</v>
      </c>
      <c r="C50" s="43" t="s">
        <v>5</v>
      </c>
      <c r="D50" s="42">
        <v>70</v>
      </c>
      <c r="E50" s="42">
        <v>70</v>
      </c>
      <c r="F50" s="56">
        <f t="shared" si="4"/>
        <v>100</v>
      </c>
      <c r="G50" s="42">
        <v>75</v>
      </c>
      <c r="H50" s="56">
        <f t="shared" si="5"/>
        <v>107.14285714285714</v>
      </c>
      <c r="I50" s="42">
        <v>75</v>
      </c>
      <c r="J50" s="56">
        <f t="shared" si="6"/>
        <v>107.14285714285714</v>
      </c>
    </row>
    <row r="51" spans="1:10" ht="95.25" thickBot="1">
      <c r="A51" s="48" t="s">
        <v>144</v>
      </c>
      <c r="B51" s="52" t="s">
        <v>128</v>
      </c>
      <c r="C51" s="43" t="s">
        <v>124</v>
      </c>
      <c r="D51" s="42">
        <v>16</v>
      </c>
      <c r="E51" s="42">
        <v>18</v>
      </c>
      <c r="F51" s="56">
        <f t="shared" si="4"/>
        <v>112.5</v>
      </c>
      <c r="G51" s="42">
        <v>19</v>
      </c>
      <c r="H51" s="56">
        <f t="shared" si="5"/>
        <v>105.55555555555556</v>
      </c>
      <c r="I51" s="42">
        <v>20</v>
      </c>
      <c r="J51" s="56">
        <f t="shared" si="6"/>
        <v>111.11111111111111</v>
      </c>
    </row>
    <row r="52" spans="1:10" ht="130.5" customHeight="1" thickBot="1">
      <c r="A52" s="48" t="s">
        <v>145</v>
      </c>
      <c r="B52" s="51" t="s">
        <v>129</v>
      </c>
      <c r="C52" s="43" t="s">
        <v>5</v>
      </c>
      <c r="D52" s="42">
        <v>26</v>
      </c>
      <c r="E52" s="42">
        <v>26</v>
      </c>
      <c r="F52" s="56">
        <f t="shared" si="4"/>
        <v>100</v>
      </c>
      <c r="G52" s="42">
        <v>27</v>
      </c>
      <c r="H52" s="56">
        <f t="shared" si="5"/>
        <v>103.84615384615385</v>
      </c>
      <c r="I52" s="42">
        <v>27.5</v>
      </c>
      <c r="J52" s="56">
        <f t="shared" si="6"/>
        <v>105.76923076923077</v>
      </c>
    </row>
    <row r="53" spans="1:10" ht="90" customHeight="1" thickBot="1">
      <c r="A53" s="48" t="s">
        <v>146</v>
      </c>
      <c r="B53" s="51" t="s">
        <v>130</v>
      </c>
      <c r="C53" s="43" t="s">
        <v>131</v>
      </c>
      <c r="D53" s="42">
        <v>79</v>
      </c>
      <c r="E53" s="42">
        <v>79</v>
      </c>
      <c r="F53" s="56">
        <f t="shared" si="4"/>
        <v>100</v>
      </c>
      <c r="G53" s="42">
        <v>81</v>
      </c>
      <c r="H53" s="56">
        <f t="shared" si="5"/>
        <v>102.53164556962024</v>
      </c>
      <c r="I53" s="42">
        <v>81.5</v>
      </c>
      <c r="J53" s="56">
        <f t="shared" si="6"/>
        <v>103.16455696202532</v>
      </c>
    </row>
    <row r="54" spans="1:10" ht="123" customHeight="1" thickBot="1">
      <c r="A54" s="64" t="s">
        <v>147</v>
      </c>
      <c r="B54" s="53" t="s">
        <v>132</v>
      </c>
      <c r="C54" s="50" t="s">
        <v>5</v>
      </c>
      <c r="D54" s="44">
        <v>20</v>
      </c>
      <c r="E54" s="44">
        <v>20</v>
      </c>
      <c r="F54" s="62">
        <f t="shared" si="4"/>
        <v>100</v>
      </c>
      <c r="G54" s="44">
        <v>21</v>
      </c>
      <c r="H54" s="62">
        <f t="shared" si="5"/>
        <v>105</v>
      </c>
      <c r="I54" s="44">
        <v>21.5</v>
      </c>
      <c r="J54" s="62">
        <f t="shared" si="6"/>
        <v>107.5</v>
      </c>
    </row>
    <row r="55" spans="1:10" ht="32.25" customHeight="1" thickBot="1">
      <c r="A55" s="77" t="s">
        <v>133</v>
      </c>
      <c r="B55" s="78"/>
      <c r="C55" s="78"/>
      <c r="D55" s="78"/>
      <c r="E55" s="78"/>
      <c r="F55" s="78"/>
      <c r="G55" s="78"/>
      <c r="H55" s="78"/>
      <c r="I55" s="78"/>
      <c r="J55" s="79"/>
    </row>
    <row r="56" spans="1:10" ht="63.75" thickBot="1">
      <c r="A56" s="47" t="s">
        <v>134</v>
      </c>
      <c r="B56" s="51" t="s">
        <v>135</v>
      </c>
      <c r="C56" s="43" t="s">
        <v>5</v>
      </c>
      <c r="D56" s="42">
        <v>50.4</v>
      </c>
      <c r="E56" s="42">
        <v>55</v>
      </c>
      <c r="F56" s="56">
        <f t="shared" si="4"/>
        <v>109.12698412698414</v>
      </c>
      <c r="G56" s="42">
        <v>59</v>
      </c>
      <c r="H56" s="56">
        <f t="shared" si="5"/>
        <v>107.27272727272728</v>
      </c>
      <c r="I56" s="42">
        <v>59.5</v>
      </c>
      <c r="J56" s="56">
        <f>(I56/E56)*100</f>
        <v>108.18181818181817</v>
      </c>
    </row>
    <row r="57" spans="1:10" ht="79.5" thickBot="1">
      <c r="A57" s="47" t="s">
        <v>136</v>
      </c>
      <c r="B57" s="51" t="s">
        <v>137</v>
      </c>
      <c r="C57" s="43" t="s">
        <v>124</v>
      </c>
      <c r="D57" s="42">
        <v>9</v>
      </c>
      <c r="E57" s="42">
        <v>6</v>
      </c>
      <c r="F57" s="56" t="s">
        <v>29</v>
      </c>
      <c r="G57" s="42">
        <v>8</v>
      </c>
      <c r="H57" s="56">
        <f t="shared" si="5"/>
        <v>133.33333333333331</v>
      </c>
      <c r="I57" s="42">
        <v>9</v>
      </c>
      <c r="J57" s="56">
        <f>(I57/E57)*100</f>
        <v>150</v>
      </c>
    </row>
    <row r="58" spans="1:10" ht="126.75" thickBot="1">
      <c r="A58" s="48" t="s">
        <v>148</v>
      </c>
      <c r="B58" s="51" t="s">
        <v>138</v>
      </c>
      <c r="C58" s="43" t="s">
        <v>124</v>
      </c>
      <c r="D58" s="42">
        <v>31</v>
      </c>
      <c r="E58" s="42">
        <v>35</v>
      </c>
      <c r="F58" s="56">
        <f t="shared" si="4"/>
        <v>112.90322580645163</v>
      </c>
      <c r="G58" s="42">
        <v>38</v>
      </c>
      <c r="H58" s="56">
        <f t="shared" si="5"/>
        <v>108.57142857142857</v>
      </c>
      <c r="I58" s="42">
        <v>40</v>
      </c>
      <c r="J58" s="56">
        <f>(I58/E58)*100</f>
        <v>114.28571428571428</v>
      </c>
    </row>
    <row r="60" spans="1:10" ht="15.75">
      <c r="A60" s="69" t="s">
        <v>33</v>
      </c>
      <c r="B60" s="69"/>
      <c r="C60" s="69"/>
      <c r="D60" s="69"/>
      <c r="E60" s="69"/>
      <c r="F60" s="69"/>
      <c r="G60" s="69"/>
      <c r="H60" s="69"/>
      <c r="I60" s="69"/>
      <c r="J60" s="69"/>
    </row>
    <row r="61" spans="1:10" ht="48" customHeight="1">
      <c r="A61" s="69" t="s">
        <v>31</v>
      </c>
      <c r="B61" s="69"/>
      <c r="C61" s="69"/>
      <c r="D61" s="69"/>
      <c r="E61" s="69"/>
      <c r="F61" s="69"/>
      <c r="G61" s="69"/>
      <c r="H61" s="69"/>
      <c r="I61" s="69"/>
      <c r="J61" s="69"/>
    </row>
    <row r="62" spans="1:10" ht="30" customHeight="1">
      <c r="A62" s="69" t="s">
        <v>34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10" ht="15.75">
      <c r="A63" s="10"/>
      <c r="B63" s="10"/>
      <c r="C63" s="11"/>
      <c r="D63" s="11"/>
      <c r="E63" s="11"/>
      <c r="F63" s="11"/>
      <c r="G63" s="10"/>
      <c r="H63" s="10"/>
      <c r="I63" s="10"/>
      <c r="J63" s="19"/>
    </row>
    <row r="64" spans="3:6" ht="12.75">
      <c r="C64" s="1"/>
      <c r="D64" s="1"/>
      <c r="E64" s="1"/>
      <c r="F64" s="1"/>
    </row>
    <row r="65" spans="1:10" ht="18.75">
      <c r="A65" s="70" t="s">
        <v>152</v>
      </c>
      <c r="B65" s="70"/>
      <c r="C65" s="70"/>
      <c r="D65" s="21"/>
      <c r="E65" s="13"/>
      <c r="F65" s="13"/>
      <c r="G65" s="12"/>
      <c r="J65" s="14" t="s">
        <v>153</v>
      </c>
    </row>
  </sheetData>
  <sheetProtection/>
  <mergeCells count="22">
    <mergeCell ref="A6:J6"/>
    <mergeCell ref="E43:E45"/>
    <mergeCell ref="G9:J9"/>
    <mergeCell ref="A7:J7"/>
    <mergeCell ref="D43:D45"/>
    <mergeCell ref="F43:F45"/>
    <mergeCell ref="G43:G45"/>
    <mergeCell ref="H43:H45"/>
    <mergeCell ref="F9:F10"/>
    <mergeCell ref="A11:J11"/>
    <mergeCell ref="A16:J16"/>
    <mergeCell ref="A26:J26"/>
    <mergeCell ref="A60:J60"/>
    <mergeCell ref="A61:J61"/>
    <mergeCell ref="A62:J62"/>
    <mergeCell ref="A65:C65"/>
    <mergeCell ref="I43:I45"/>
    <mergeCell ref="J43:J45"/>
    <mergeCell ref="A46:J46"/>
    <mergeCell ref="A55:J55"/>
    <mergeCell ref="A43:A45"/>
    <mergeCell ref="C43:C45"/>
  </mergeCells>
  <printOptions/>
  <pageMargins left="0.5118110236220472" right="0.1968503937007874" top="0.6692913385826772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user-19</dc:creator>
  <cp:keywords/>
  <dc:description/>
  <cp:lastModifiedBy>potanina.iv</cp:lastModifiedBy>
  <cp:lastPrinted>2012-12-12T03:43:00Z</cp:lastPrinted>
  <dcterms:created xsi:type="dcterms:W3CDTF">2009-11-27T03:20:56Z</dcterms:created>
  <dcterms:modified xsi:type="dcterms:W3CDTF">2013-03-20T09:04:18Z</dcterms:modified>
  <cp:category/>
  <cp:version/>
  <cp:contentType/>
  <cp:contentStatus/>
</cp:coreProperties>
</file>